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68" documentId="8_{E8328F41-37C5-4C5B-8CBE-371134D25FF4}" xr6:coauthVersionLast="47" xr6:coauthVersionMax="47" xr10:uidLastSave="{6F4E9D61-F5F3-4247-9A27-8D6708AB6893}"/>
  <bookViews>
    <workbookView xWindow="-110" yWindow="-110" windowWidth="19420" windowHeight="10420" xr2:uid="{9AB41FAE-7047-4EB1-B196-20504D23A31E}"/>
  </bookViews>
  <sheets>
    <sheet name="兑奖" sheetId="1" r:id="rId1"/>
    <sheet name="透视表去重" sheetId="3" state="hidden" r:id="rId2"/>
    <sheet name="sql查询" sheetId="2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/>
  <c r="M3" i="1"/>
  <c r="N3" i="1"/>
  <c r="O3" i="1"/>
  <c r="P3" i="1"/>
  <c r="K4" i="1"/>
  <c r="L4" i="1"/>
  <c r="M4" i="1"/>
  <c r="N4" i="1"/>
  <c r="O4" i="1"/>
  <c r="P4" i="1"/>
  <c r="K5" i="1"/>
  <c r="L5" i="1"/>
  <c r="M5" i="1"/>
  <c r="N5" i="1"/>
  <c r="O5" i="1"/>
  <c r="P5" i="1"/>
  <c r="K6" i="1"/>
  <c r="L6" i="1"/>
  <c r="M6" i="1"/>
  <c r="N6" i="1"/>
  <c r="O6" i="1"/>
  <c r="P6" i="1"/>
  <c r="K7" i="1"/>
  <c r="L7" i="1"/>
  <c r="M7" i="1"/>
  <c r="N7" i="1"/>
  <c r="O7" i="1"/>
  <c r="P7" i="1"/>
  <c r="K8" i="1"/>
  <c r="L8" i="1"/>
  <c r="M8" i="1"/>
  <c r="N8" i="1"/>
  <c r="O8" i="1"/>
  <c r="P8" i="1"/>
  <c r="K102" i="1"/>
  <c r="L102" i="1"/>
  <c r="M102" i="1"/>
  <c r="N102" i="1"/>
  <c r="O102" i="1"/>
  <c r="P102" i="1"/>
  <c r="K9" i="1"/>
  <c r="L9" i="1"/>
  <c r="M9" i="1"/>
  <c r="N9" i="1"/>
  <c r="O9" i="1"/>
  <c r="P9" i="1"/>
  <c r="K10" i="1"/>
  <c r="L10" i="1"/>
  <c r="M10" i="1"/>
  <c r="N10" i="1"/>
  <c r="O10" i="1"/>
  <c r="P10" i="1"/>
  <c r="K11" i="1"/>
  <c r="L11" i="1"/>
  <c r="M11" i="1"/>
  <c r="N11" i="1"/>
  <c r="O11" i="1"/>
  <c r="P11" i="1"/>
  <c r="K12" i="1"/>
  <c r="L12" i="1"/>
  <c r="M12" i="1"/>
  <c r="N12" i="1"/>
  <c r="O12" i="1"/>
  <c r="P12" i="1"/>
  <c r="K13" i="1"/>
  <c r="L13" i="1"/>
  <c r="M13" i="1"/>
  <c r="N13" i="1"/>
  <c r="O13" i="1"/>
  <c r="P13" i="1"/>
  <c r="K14" i="1"/>
  <c r="L14" i="1"/>
  <c r="M14" i="1"/>
  <c r="N14" i="1"/>
  <c r="O14" i="1"/>
  <c r="P14" i="1"/>
  <c r="K15" i="1"/>
  <c r="L15" i="1"/>
  <c r="M15" i="1"/>
  <c r="N15" i="1"/>
  <c r="O15" i="1"/>
  <c r="P15" i="1"/>
  <c r="K16" i="1"/>
  <c r="L16" i="1"/>
  <c r="M16" i="1"/>
  <c r="N16" i="1"/>
  <c r="O16" i="1"/>
  <c r="P16" i="1"/>
  <c r="K17" i="1"/>
  <c r="L17" i="1"/>
  <c r="M17" i="1"/>
  <c r="N17" i="1"/>
  <c r="O17" i="1"/>
  <c r="P17" i="1"/>
  <c r="K18" i="1"/>
  <c r="L18" i="1"/>
  <c r="M18" i="1"/>
  <c r="N18" i="1"/>
  <c r="O18" i="1"/>
  <c r="P18" i="1"/>
  <c r="K19" i="1"/>
  <c r="L19" i="1"/>
  <c r="M19" i="1"/>
  <c r="N19" i="1"/>
  <c r="O19" i="1"/>
  <c r="P19" i="1"/>
  <c r="K20" i="1"/>
  <c r="L20" i="1"/>
  <c r="M20" i="1"/>
  <c r="N20" i="1"/>
  <c r="O20" i="1"/>
  <c r="P20" i="1"/>
  <c r="K21" i="1"/>
  <c r="L21" i="1"/>
  <c r="M21" i="1"/>
  <c r="N21" i="1"/>
  <c r="O21" i="1"/>
  <c r="P21" i="1"/>
  <c r="K22" i="1"/>
  <c r="L22" i="1"/>
  <c r="M22" i="1"/>
  <c r="N22" i="1"/>
  <c r="O22" i="1"/>
  <c r="P22" i="1"/>
  <c r="K23" i="1"/>
  <c r="L23" i="1"/>
  <c r="M23" i="1"/>
  <c r="N23" i="1"/>
  <c r="O23" i="1"/>
  <c r="P23" i="1"/>
  <c r="K24" i="1"/>
  <c r="L24" i="1"/>
  <c r="M24" i="1"/>
  <c r="N24" i="1"/>
  <c r="O24" i="1"/>
  <c r="P24" i="1"/>
  <c r="K25" i="1"/>
  <c r="L25" i="1"/>
  <c r="M25" i="1"/>
  <c r="N25" i="1"/>
  <c r="O25" i="1"/>
  <c r="P25" i="1"/>
  <c r="K26" i="1"/>
  <c r="L26" i="1"/>
  <c r="M26" i="1"/>
  <c r="N26" i="1"/>
  <c r="O26" i="1"/>
  <c r="P26" i="1"/>
  <c r="K27" i="1"/>
  <c r="L27" i="1"/>
  <c r="M27" i="1"/>
  <c r="N27" i="1"/>
  <c r="O27" i="1"/>
  <c r="P27" i="1"/>
  <c r="K28" i="1"/>
  <c r="L28" i="1"/>
  <c r="M28" i="1"/>
  <c r="N28" i="1"/>
  <c r="O28" i="1"/>
  <c r="P28" i="1"/>
  <c r="K29" i="1"/>
  <c r="L29" i="1"/>
  <c r="M29" i="1"/>
  <c r="N29" i="1"/>
  <c r="O29" i="1"/>
  <c r="P29" i="1"/>
  <c r="K30" i="1"/>
  <c r="L30" i="1"/>
  <c r="M30" i="1"/>
  <c r="N30" i="1"/>
  <c r="O30" i="1"/>
  <c r="P30" i="1"/>
  <c r="K31" i="1"/>
  <c r="L31" i="1"/>
  <c r="M31" i="1"/>
  <c r="N31" i="1"/>
  <c r="O31" i="1"/>
  <c r="P31" i="1"/>
  <c r="K32" i="1"/>
  <c r="L32" i="1"/>
  <c r="M32" i="1"/>
  <c r="N32" i="1"/>
  <c r="O32" i="1"/>
  <c r="P32" i="1"/>
  <c r="K33" i="1"/>
  <c r="L33" i="1"/>
  <c r="M33" i="1"/>
  <c r="N33" i="1"/>
  <c r="O33" i="1"/>
  <c r="P33" i="1"/>
  <c r="K34" i="1"/>
  <c r="L34" i="1"/>
  <c r="M34" i="1"/>
  <c r="N34" i="1"/>
  <c r="O34" i="1"/>
  <c r="P34" i="1"/>
  <c r="K35" i="1"/>
  <c r="L35" i="1"/>
  <c r="M35" i="1"/>
  <c r="N35" i="1"/>
  <c r="O35" i="1"/>
  <c r="P35" i="1"/>
  <c r="K36" i="1"/>
  <c r="L36" i="1"/>
  <c r="M36" i="1"/>
  <c r="N36" i="1"/>
  <c r="O36" i="1"/>
  <c r="P36" i="1"/>
  <c r="K37" i="1"/>
  <c r="L37" i="1"/>
  <c r="M37" i="1"/>
  <c r="N37" i="1"/>
  <c r="O37" i="1"/>
  <c r="P37" i="1"/>
  <c r="K38" i="1"/>
  <c r="L38" i="1"/>
  <c r="M38" i="1"/>
  <c r="N38" i="1"/>
  <c r="O38" i="1"/>
  <c r="P38" i="1"/>
  <c r="K39" i="1"/>
  <c r="L39" i="1"/>
  <c r="M39" i="1"/>
  <c r="N39" i="1"/>
  <c r="O39" i="1"/>
  <c r="P39" i="1"/>
  <c r="K40" i="1"/>
  <c r="L40" i="1"/>
  <c r="M40" i="1"/>
  <c r="N40" i="1"/>
  <c r="O40" i="1"/>
  <c r="P40" i="1"/>
  <c r="K41" i="1"/>
  <c r="L41" i="1"/>
  <c r="M41" i="1"/>
  <c r="N41" i="1"/>
  <c r="O41" i="1"/>
  <c r="P41" i="1"/>
  <c r="K42" i="1"/>
  <c r="L42" i="1"/>
  <c r="M42" i="1"/>
  <c r="N42" i="1"/>
  <c r="O42" i="1"/>
  <c r="P42" i="1"/>
  <c r="K43" i="1"/>
  <c r="L43" i="1"/>
  <c r="M43" i="1"/>
  <c r="N43" i="1"/>
  <c r="O43" i="1"/>
  <c r="P43" i="1"/>
  <c r="K44" i="1"/>
  <c r="L44" i="1"/>
  <c r="M44" i="1"/>
  <c r="N44" i="1"/>
  <c r="O44" i="1"/>
  <c r="P44" i="1"/>
  <c r="K45" i="1"/>
  <c r="L45" i="1"/>
  <c r="M45" i="1"/>
  <c r="N45" i="1"/>
  <c r="O45" i="1"/>
  <c r="P45" i="1"/>
  <c r="K46" i="1"/>
  <c r="L46" i="1"/>
  <c r="M46" i="1"/>
  <c r="N46" i="1"/>
  <c r="O46" i="1"/>
  <c r="P46" i="1"/>
  <c r="K47" i="1"/>
  <c r="L47" i="1"/>
  <c r="M47" i="1"/>
  <c r="N47" i="1"/>
  <c r="O47" i="1"/>
  <c r="P47" i="1"/>
  <c r="K48" i="1"/>
  <c r="L48" i="1"/>
  <c r="M48" i="1"/>
  <c r="N48" i="1"/>
  <c r="O48" i="1"/>
  <c r="P48" i="1"/>
  <c r="K49" i="1"/>
  <c r="L49" i="1"/>
  <c r="M49" i="1"/>
  <c r="N49" i="1"/>
  <c r="O49" i="1"/>
  <c r="P49" i="1"/>
  <c r="K50" i="1"/>
  <c r="L50" i="1"/>
  <c r="M50" i="1"/>
  <c r="N50" i="1"/>
  <c r="O50" i="1"/>
  <c r="P50" i="1"/>
  <c r="K51" i="1"/>
  <c r="L51" i="1"/>
  <c r="M51" i="1"/>
  <c r="N51" i="1"/>
  <c r="O51" i="1"/>
  <c r="P51" i="1"/>
  <c r="K52" i="1"/>
  <c r="L52" i="1"/>
  <c r="M52" i="1"/>
  <c r="N52" i="1"/>
  <c r="O52" i="1"/>
  <c r="P52" i="1"/>
  <c r="K53" i="1"/>
  <c r="L53" i="1"/>
  <c r="M53" i="1"/>
  <c r="N53" i="1"/>
  <c r="O53" i="1"/>
  <c r="P53" i="1"/>
  <c r="K54" i="1"/>
  <c r="L54" i="1"/>
  <c r="M54" i="1"/>
  <c r="N54" i="1"/>
  <c r="O54" i="1"/>
  <c r="P54" i="1"/>
  <c r="K55" i="1"/>
  <c r="L55" i="1"/>
  <c r="M55" i="1"/>
  <c r="N55" i="1"/>
  <c r="O55" i="1"/>
  <c r="P55" i="1"/>
  <c r="K56" i="1"/>
  <c r="L56" i="1"/>
  <c r="M56" i="1"/>
  <c r="N56" i="1"/>
  <c r="O56" i="1"/>
  <c r="P56" i="1"/>
  <c r="K57" i="1"/>
  <c r="L57" i="1"/>
  <c r="M57" i="1"/>
  <c r="N57" i="1"/>
  <c r="O57" i="1"/>
  <c r="P57" i="1"/>
  <c r="K58" i="1"/>
  <c r="L58" i="1"/>
  <c r="M58" i="1"/>
  <c r="N58" i="1"/>
  <c r="O58" i="1"/>
  <c r="P58" i="1"/>
  <c r="K59" i="1"/>
  <c r="L59" i="1"/>
  <c r="M59" i="1"/>
  <c r="N59" i="1"/>
  <c r="O59" i="1"/>
  <c r="P59" i="1"/>
  <c r="K60" i="1"/>
  <c r="L60" i="1"/>
  <c r="M60" i="1"/>
  <c r="N60" i="1"/>
  <c r="O60" i="1"/>
  <c r="P60" i="1"/>
  <c r="K61" i="1"/>
  <c r="L61" i="1"/>
  <c r="M61" i="1"/>
  <c r="N61" i="1"/>
  <c r="O61" i="1"/>
  <c r="P61" i="1"/>
  <c r="K62" i="1"/>
  <c r="L62" i="1"/>
  <c r="M62" i="1"/>
  <c r="N62" i="1"/>
  <c r="O62" i="1"/>
  <c r="P62" i="1"/>
  <c r="K63" i="1"/>
  <c r="L63" i="1"/>
  <c r="M63" i="1"/>
  <c r="N63" i="1"/>
  <c r="O63" i="1"/>
  <c r="P63" i="1"/>
  <c r="K64" i="1"/>
  <c r="L64" i="1"/>
  <c r="M64" i="1"/>
  <c r="N64" i="1"/>
  <c r="O64" i="1"/>
  <c r="P64" i="1"/>
  <c r="K65" i="1"/>
  <c r="L65" i="1"/>
  <c r="M65" i="1"/>
  <c r="N65" i="1"/>
  <c r="O65" i="1"/>
  <c r="P65" i="1"/>
  <c r="K66" i="1"/>
  <c r="L66" i="1"/>
  <c r="M66" i="1"/>
  <c r="N66" i="1"/>
  <c r="O66" i="1"/>
  <c r="P66" i="1"/>
  <c r="K67" i="1"/>
  <c r="L67" i="1"/>
  <c r="M67" i="1"/>
  <c r="N67" i="1"/>
  <c r="O67" i="1"/>
  <c r="P67" i="1"/>
  <c r="K68" i="1"/>
  <c r="L68" i="1"/>
  <c r="M68" i="1"/>
  <c r="N68" i="1"/>
  <c r="O68" i="1"/>
  <c r="P68" i="1"/>
  <c r="K69" i="1"/>
  <c r="L69" i="1"/>
  <c r="M69" i="1"/>
  <c r="N69" i="1"/>
  <c r="O69" i="1"/>
  <c r="P69" i="1"/>
  <c r="K70" i="1"/>
  <c r="L70" i="1"/>
  <c r="M70" i="1"/>
  <c r="N70" i="1"/>
  <c r="O70" i="1"/>
  <c r="P70" i="1"/>
  <c r="K71" i="1"/>
  <c r="L71" i="1"/>
  <c r="M71" i="1"/>
  <c r="N71" i="1"/>
  <c r="O71" i="1"/>
  <c r="P71" i="1"/>
  <c r="K72" i="1"/>
  <c r="L72" i="1"/>
  <c r="M72" i="1"/>
  <c r="N72" i="1"/>
  <c r="O72" i="1"/>
  <c r="P72" i="1"/>
  <c r="K73" i="1"/>
  <c r="L73" i="1"/>
  <c r="M73" i="1"/>
  <c r="N73" i="1"/>
  <c r="O73" i="1"/>
  <c r="P73" i="1"/>
  <c r="K74" i="1"/>
  <c r="L74" i="1"/>
  <c r="M74" i="1"/>
  <c r="N74" i="1"/>
  <c r="O74" i="1"/>
  <c r="P74" i="1"/>
  <c r="K75" i="1"/>
  <c r="L75" i="1"/>
  <c r="M75" i="1"/>
  <c r="N75" i="1"/>
  <c r="O75" i="1"/>
  <c r="P75" i="1"/>
  <c r="K76" i="1"/>
  <c r="L76" i="1"/>
  <c r="M76" i="1"/>
  <c r="N76" i="1"/>
  <c r="O76" i="1"/>
  <c r="P76" i="1"/>
  <c r="K77" i="1"/>
  <c r="L77" i="1"/>
  <c r="M77" i="1"/>
  <c r="N77" i="1"/>
  <c r="O77" i="1"/>
  <c r="P77" i="1"/>
  <c r="K78" i="1"/>
  <c r="L78" i="1"/>
  <c r="M78" i="1"/>
  <c r="N78" i="1"/>
  <c r="O78" i="1"/>
  <c r="P78" i="1"/>
  <c r="K79" i="1"/>
  <c r="L79" i="1"/>
  <c r="M79" i="1"/>
  <c r="N79" i="1"/>
  <c r="O79" i="1"/>
  <c r="P79" i="1"/>
  <c r="K80" i="1"/>
  <c r="L80" i="1"/>
  <c r="M80" i="1"/>
  <c r="N80" i="1"/>
  <c r="O80" i="1"/>
  <c r="P80" i="1"/>
  <c r="K81" i="1"/>
  <c r="L81" i="1"/>
  <c r="M81" i="1"/>
  <c r="N81" i="1"/>
  <c r="O81" i="1"/>
  <c r="P81" i="1"/>
  <c r="K82" i="1"/>
  <c r="L82" i="1"/>
  <c r="M82" i="1"/>
  <c r="N82" i="1"/>
  <c r="O82" i="1"/>
  <c r="P82" i="1"/>
  <c r="K103" i="1"/>
  <c r="L103" i="1"/>
  <c r="M103" i="1"/>
  <c r="N103" i="1"/>
  <c r="O103" i="1"/>
  <c r="P103" i="1"/>
  <c r="K83" i="1"/>
  <c r="L83" i="1"/>
  <c r="M83" i="1"/>
  <c r="N83" i="1"/>
  <c r="O83" i="1"/>
  <c r="P83" i="1"/>
  <c r="K84" i="1"/>
  <c r="L84" i="1"/>
  <c r="M84" i="1"/>
  <c r="N84" i="1"/>
  <c r="O84" i="1"/>
  <c r="P84" i="1"/>
  <c r="K104" i="1"/>
  <c r="L104" i="1"/>
  <c r="M104" i="1"/>
  <c r="N104" i="1"/>
  <c r="O104" i="1"/>
  <c r="P104" i="1"/>
  <c r="K85" i="1"/>
  <c r="L85" i="1"/>
  <c r="M85" i="1"/>
  <c r="N85" i="1"/>
  <c r="O85" i="1"/>
  <c r="P85" i="1"/>
  <c r="K86" i="1"/>
  <c r="L86" i="1"/>
  <c r="M86" i="1"/>
  <c r="N86" i="1"/>
  <c r="O86" i="1"/>
  <c r="P86" i="1"/>
  <c r="K87" i="1"/>
  <c r="L87" i="1"/>
  <c r="M87" i="1"/>
  <c r="N87" i="1"/>
  <c r="O87" i="1"/>
  <c r="P87" i="1"/>
  <c r="K88" i="1"/>
  <c r="L88" i="1"/>
  <c r="M88" i="1"/>
  <c r="N88" i="1"/>
  <c r="O88" i="1"/>
  <c r="P88" i="1"/>
  <c r="K89" i="1"/>
  <c r="L89" i="1"/>
  <c r="M89" i="1"/>
  <c r="N89" i="1"/>
  <c r="O89" i="1"/>
  <c r="P89" i="1"/>
  <c r="K90" i="1"/>
  <c r="L90" i="1"/>
  <c r="M90" i="1"/>
  <c r="N90" i="1"/>
  <c r="O90" i="1"/>
  <c r="P90" i="1"/>
  <c r="K91" i="1"/>
  <c r="L91" i="1"/>
  <c r="M91" i="1"/>
  <c r="N91" i="1"/>
  <c r="O91" i="1"/>
  <c r="P91" i="1"/>
  <c r="K92" i="1"/>
  <c r="L92" i="1"/>
  <c r="M92" i="1"/>
  <c r="N92" i="1"/>
  <c r="O92" i="1"/>
  <c r="P92" i="1"/>
  <c r="K93" i="1"/>
  <c r="L93" i="1"/>
  <c r="M93" i="1"/>
  <c r="N93" i="1"/>
  <c r="O93" i="1"/>
  <c r="P93" i="1"/>
  <c r="K94" i="1"/>
  <c r="L94" i="1"/>
  <c r="M94" i="1"/>
  <c r="N94" i="1"/>
  <c r="O94" i="1"/>
  <c r="P94" i="1"/>
  <c r="K95" i="1"/>
  <c r="L95" i="1"/>
  <c r="M95" i="1"/>
  <c r="N95" i="1"/>
  <c r="O95" i="1"/>
  <c r="P95" i="1"/>
  <c r="K96" i="1"/>
  <c r="L96" i="1"/>
  <c r="M96" i="1"/>
  <c r="N96" i="1"/>
  <c r="O96" i="1"/>
  <c r="P96" i="1"/>
  <c r="K97" i="1"/>
  <c r="L97" i="1"/>
  <c r="M97" i="1"/>
  <c r="N97" i="1"/>
  <c r="O97" i="1"/>
  <c r="P97" i="1"/>
  <c r="K98" i="1"/>
  <c r="L98" i="1"/>
  <c r="M98" i="1"/>
  <c r="N98" i="1"/>
  <c r="O98" i="1"/>
  <c r="P98" i="1"/>
  <c r="K99" i="1"/>
  <c r="L99" i="1"/>
  <c r="M99" i="1"/>
  <c r="N99" i="1"/>
  <c r="O99" i="1"/>
  <c r="P99" i="1"/>
  <c r="K100" i="1"/>
  <c r="L100" i="1"/>
  <c r="M100" i="1"/>
  <c r="N100" i="1"/>
  <c r="O100" i="1"/>
  <c r="P100" i="1"/>
  <c r="K101" i="1"/>
  <c r="L101" i="1"/>
  <c r="M101" i="1"/>
  <c r="N101" i="1"/>
  <c r="O101" i="1"/>
  <c r="P101" i="1"/>
  <c r="P2" i="1"/>
  <c r="O2" i="1"/>
  <c r="N2" i="1"/>
  <c r="M2" i="1"/>
  <c r="L2" i="1"/>
  <c r="K2" i="1"/>
  <c r="J2" i="1"/>
  <c r="J101" i="1"/>
  <c r="J3" i="1"/>
  <c r="J4" i="1"/>
  <c r="J5" i="1"/>
  <c r="J6" i="1"/>
  <c r="J7" i="1"/>
  <c r="J8" i="1"/>
  <c r="J10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103" i="1"/>
  <c r="J83" i="1"/>
  <c r="J84" i="1"/>
  <c r="J10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2" i="2"/>
</calcChain>
</file>

<file path=xl/sharedStrings.xml><?xml version="1.0" encoding="utf-8"?>
<sst xmlns="http://schemas.openxmlformats.org/spreadsheetml/2006/main" count="1149" uniqueCount="310">
  <si>
    <t>奖品名称</t>
  </si>
  <si>
    <t>ID编号</t>
  </si>
  <si>
    <t>用户名</t>
  </si>
  <si>
    <t>昵称</t>
  </si>
  <si>
    <t>兑换人</t>
  </si>
  <si>
    <t>兑换类型</t>
  </si>
  <si>
    <t>西币</t>
  </si>
  <si>
    <t>申请时间</t>
  </si>
  <si>
    <t>处理时间</t>
  </si>
  <si>
    <t>当前状态</t>
  </si>
  <si>
    <t>找答案人机界面产品实用问答手册（电子版）</t>
  </si>
  <si>
    <t>找答案PLC产品实用问答手册（电子版）</t>
  </si>
  <si>
    <t>找答案通信与网络组件产品实用问答手册（电子版）</t>
  </si>
  <si>
    <t>找答案过程控制系统产品实用问答手册（电子版）</t>
  </si>
  <si>
    <t>超轻手提电脑包</t>
  </si>
  <si>
    <t>沃莱 智能跳绳</t>
  </si>
  <si>
    <t>便利100 渣渣杯(颜色随机)</t>
  </si>
  <si>
    <t>找答案低压电器产品问答手册（电子版）</t>
  </si>
  <si>
    <t>持金过闹市</t>
  </si>
  <si>
    <t>韩文朋</t>
  </si>
  <si>
    <t>纽曼 Air无线鼠标</t>
  </si>
  <si>
    <t>Siemens_Y</t>
  </si>
  <si>
    <t>刘小丽</t>
  </si>
  <si>
    <t>找答案SINUMERIK系列产品问答手册（电子版）</t>
  </si>
  <si>
    <t>龙云浪子</t>
  </si>
  <si>
    <t>李明</t>
  </si>
  <si>
    <t>手机用户20221121482772</t>
  </si>
  <si>
    <t>找答案常规性能变频器实用问答手册（电子版）</t>
  </si>
  <si>
    <t>GreenHands</t>
  </si>
  <si>
    <t>姚均松</t>
  </si>
  <si>
    <t>姜先生</t>
  </si>
  <si>
    <t>孓尐攵</t>
  </si>
  <si>
    <t>孙文</t>
  </si>
  <si>
    <t>XAL86822014</t>
  </si>
  <si>
    <t>XAL</t>
  </si>
  <si>
    <t>许爱林</t>
  </si>
  <si>
    <t>牧风 洗漱包</t>
  </si>
  <si>
    <t>小米体脂秤2 智能电子秤</t>
  </si>
  <si>
    <t>北雪雪纷飞</t>
  </si>
  <si>
    <t>徐克龙</t>
  </si>
  <si>
    <t>孙阳</t>
  </si>
  <si>
    <t>孙玖阳</t>
  </si>
  <si>
    <t>太阳神</t>
  </si>
  <si>
    <t>太阳神2009</t>
  </si>
  <si>
    <t>陈成运</t>
  </si>
  <si>
    <t>houshangchong</t>
  </si>
  <si>
    <t>你以为你是谁</t>
  </si>
  <si>
    <t>侯尚崇</t>
  </si>
  <si>
    <t>刘先生</t>
  </si>
  <si>
    <t>找答案高性能变频器实用问答手册(电子版）</t>
  </si>
  <si>
    <t>用户ID</t>
  </si>
  <si>
    <t>回答数</t>
  </si>
  <si>
    <t>提问数</t>
  </si>
  <si>
    <t>发帖数</t>
  </si>
  <si>
    <t>论坛经验</t>
  </si>
  <si>
    <t>找答案积分</t>
  </si>
  <si>
    <t>IsPrime</t>
  </si>
  <si>
    <t>VIPType</t>
  </si>
  <si>
    <t>,</t>
  </si>
  <si>
    <t>'</t>
  </si>
  <si>
    <t>(</t>
  </si>
  <si>
    <t>)</t>
  </si>
  <si>
    <t>行标签</t>
  </si>
  <si>
    <t>(空白)</t>
  </si>
  <si>
    <t>总计</t>
  </si>
  <si>
    <t>米家 小米声波电动牙刷T200-蓝色</t>
  </si>
  <si>
    <t>cqz</t>
  </si>
  <si>
    <t>kinkin</t>
  </si>
  <si>
    <t>陈奇志</t>
  </si>
  <si>
    <t>2024-10-21 10:16:27 </t>
  </si>
  <si>
    <t>冬保暖男女护耳捂子防寒耳罩</t>
  </si>
  <si>
    <t>2024-10-21 09:08:03 </t>
  </si>
  <si>
    <t>2024-10-21 09:07:22 </t>
  </si>
  <si>
    <t>谁怜落叶枯</t>
  </si>
  <si>
    <t>邹远峰</t>
  </si>
  <si>
    <t>2024-10-21 09:04:22 </t>
  </si>
  <si>
    <t>一个工控人的学习路</t>
  </si>
  <si>
    <t>王可</t>
  </si>
  <si>
    <t>2024-10-21 08:48:27 </t>
  </si>
  <si>
    <t>奋斗的橙子</t>
  </si>
  <si>
    <t>feiwosicun</t>
  </si>
  <si>
    <t>林忠源</t>
  </si>
  <si>
    <t>2024-10-21 08:38:52 </t>
  </si>
  <si>
    <t>leoyan77</t>
  </si>
  <si>
    <t>yanyanyan</t>
  </si>
  <si>
    <t>严伟勇</t>
  </si>
  <si>
    <t>2024-10-21 08:37:34 </t>
  </si>
  <si>
    <t>interber</t>
  </si>
  <si>
    <t>2024-10-20 21:46:40 </t>
  </si>
  <si>
    <t>2024-10-20 21:24:53 </t>
  </si>
  <si>
    <t>环保麻布袋</t>
  </si>
  <si>
    <t>2024-10-20 19:23:16 </t>
  </si>
  <si>
    <t>2024-10-20 19:23:10 </t>
  </si>
  <si>
    <t>2024-10-20 18:16:28 </t>
  </si>
  <si>
    <t>豪闪原 66W充电套装-适用超级快充手机</t>
  </si>
  <si>
    <t>sungu1989</t>
  </si>
  <si>
    <t>史德利古尔</t>
  </si>
  <si>
    <t>孙固</t>
  </si>
  <si>
    <t>2024-10-20 09:19:19 </t>
  </si>
  <si>
    <t>2024-10-19 20:52:41 </t>
  </si>
  <si>
    <t>海上漂1</t>
  </si>
  <si>
    <t>海上漂2</t>
  </si>
  <si>
    <t>豆豆</t>
  </si>
  <si>
    <t>2024-10-19 18:56:22 </t>
  </si>
  <si>
    <t>古藤踏歌</t>
  </si>
  <si>
    <t>千年走一回</t>
  </si>
  <si>
    <t>米娜</t>
  </si>
  <si>
    <t>2024-10-19 17:28:32 </t>
  </si>
  <si>
    <t>叶林敏</t>
  </si>
  <si>
    <t>林卓</t>
  </si>
  <si>
    <t>2024-10-19 17:24:34 </t>
  </si>
  <si>
    <t>2024-10-19 17:23:47 </t>
  </si>
  <si>
    <t>2024-10-19 17:23:28 </t>
  </si>
  <si>
    <t>2024-10-19 17:23:10 </t>
  </si>
  <si>
    <t>志存高远</t>
  </si>
  <si>
    <t>falan</t>
  </si>
  <si>
    <t>陈挺华</t>
  </si>
  <si>
    <t>2024-10-19 17:18:38 </t>
  </si>
  <si>
    <t>2024-10-19 17:16:28 </t>
  </si>
  <si>
    <t>2024-10-19 17:16:14 </t>
  </si>
  <si>
    <t>Apple适配于FD苹果充电器套装12W</t>
  </si>
  <si>
    <t>2024-10-19 17:16:04 </t>
  </si>
  <si>
    <t>2024-10-19 17:13:19 </t>
  </si>
  <si>
    <t>2024-10-19 17:12:04 </t>
  </si>
  <si>
    <t>乐扣乐扣 把手保温杯</t>
  </si>
  <si>
    <t>2024-10-19 17:11:46 </t>
  </si>
  <si>
    <t>jazzer</t>
  </si>
  <si>
    <t>古利古里</t>
  </si>
  <si>
    <t>尤丽幼</t>
  </si>
  <si>
    <t>2024-10-19 17:07:43 </t>
  </si>
  <si>
    <t>2024-10-19 17:04:42 </t>
  </si>
  <si>
    <t>2024-10-19 17:04:19 </t>
  </si>
  <si>
    <t>2024-10-19 17:03:15 </t>
  </si>
  <si>
    <t>2024-10-19 16:59:19 </t>
  </si>
  <si>
    <t>2024-10-19 16:59:04 </t>
  </si>
  <si>
    <t>nnnn</t>
  </si>
  <si>
    <t>nnnn1234</t>
  </si>
  <si>
    <t>郭祥成</t>
  </si>
  <si>
    <t>2024-10-19 13:51:40 </t>
  </si>
  <si>
    <t>许凯</t>
  </si>
  <si>
    <t>2024-10-19 12:03:24 </t>
  </si>
  <si>
    <t>XQ1972</t>
  </si>
  <si>
    <t>XQYC</t>
  </si>
  <si>
    <t>戚先生</t>
  </si>
  <si>
    <t>2024-10-19 11:50:18 </t>
  </si>
  <si>
    <t>lyf135</t>
  </si>
  <si>
    <t>一直学习中</t>
  </si>
  <si>
    <t>飞路</t>
  </si>
  <si>
    <t>2024-10-19 10:34:30 </t>
  </si>
  <si>
    <t>kings</t>
  </si>
  <si>
    <t>asdf6</t>
  </si>
  <si>
    <t>王浩然</t>
  </si>
  <si>
    <t>2024-10-19 10:29:32 </t>
  </si>
  <si>
    <t>2024-10-19 10:21:21 </t>
  </si>
  <si>
    <t>kkvfhp</t>
  </si>
  <si>
    <t>吕建安</t>
  </si>
  <si>
    <t>2024-10-19 09:40:51 </t>
  </si>
  <si>
    <t>dragonxue</t>
  </si>
  <si>
    <t>暗夜精灵</t>
  </si>
  <si>
    <t>李逍遥</t>
  </si>
  <si>
    <t>2024-10-19 09:39:43 </t>
  </si>
  <si>
    <t>sata632</t>
  </si>
  <si>
    <t>艾星落尘</t>
  </si>
  <si>
    <t>罗兴铖</t>
  </si>
  <si>
    <t>2024-10-19 09:18:41 </t>
  </si>
  <si>
    <t>150周年U盘</t>
  </si>
  <si>
    <t>hxdhxd1123</t>
  </si>
  <si>
    <t>黄锡东</t>
  </si>
  <si>
    <t>2024-10-19 08:56:21 </t>
  </si>
  <si>
    <t>2024-10-19 08:51:52 </t>
  </si>
  <si>
    <t>2024-10-19 08:51:01 </t>
  </si>
  <si>
    <t>2024-10-19 08:50:36 </t>
  </si>
  <si>
    <t>fandantu</t>
  </si>
  <si>
    <t>夜听雨</t>
  </si>
  <si>
    <t>樊勇</t>
  </si>
  <si>
    <t>2024-10-19 08:45:47 </t>
  </si>
  <si>
    <t>ISIEMENSID</t>
  </si>
  <si>
    <t>刘兵</t>
  </si>
  <si>
    <t>2024-10-18 21:50:34 </t>
  </si>
  <si>
    <t>zwy123</t>
  </si>
  <si>
    <t>sunkey1</t>
  </si>
  <si>
    <t>张卫艳</t>
  </si>
  <si>
    <t>2024-10-18 19:55:08 </t>
  </si>
  <si>
    <t>2024-10-18 19:53:54 </t>
  </si>
  <si>
    <t>2024-10-18 19:34:25 </t>
  </si>
  <si>
    <t>A5回收牛奶纸盒材质笔记本</t>
  </si>
  <si>
    <t>2024-10-18 18:59:55 </t>
  </si>
  <si>
    <t>2024-10-18 18:49:04 </t>
  </si>
  <si>
    <t>2024-10-18 18:47:17 </t>
  </si>
  <si>
    <t>1847会员定制双肩背包</t>
  </si>
  <si>
    <t>2024-10-18 18:44:56 </t>
  </si>
  <si>
    <t>过眼雲煙</t>
  </si>
  <si>
    <t>李玄</t>
  </si>
  <si>
    <t>2024-10-18 18:19:13 </t>
  </si>
  <si>
    <t>绿竹</t>
  </si>
  <si>
    <t>黑猫警长W</t>
  </si>
  <si>
    <t>王平</t>
  </si>
  <si>
    <t>2024-10-18 18:11:34 </t>
  </si>
  <si>
    <t>2024-10-18 18:10:18 </t>
  </si>
  <si>
    <t>2024-10-18 18:10:12 </t>
  </si>
  <si>
    <t>飞利浦（PHILIPS）手电筒强光手电</t>
  </si>
  <si>
    <t>right_lb</t>
  </si>
  <si>
    <t>老兵</t>
  </si>
  <si>
    <t>郎兵</t>
  </si>
  <si>
    <t>2024-10-18 17:58:34 </t>
  </si>
  <si>
    <t>2024-10-18 17:46:41 </t>
  </si>
  <si>
    <t>2024-10-18 17:45:46 </t>
  </si>
  <si>
    <t>lovemowo</t>
  </si>
  <si>
    <t>凹凸曼打小怪兽</t>
  </si>
  <si>
    <t>江海宁</t>
  </si>
  <si>
    <t>2024-10-18 17:37:32 </t>
  </si>
  <si>
    <t>黑曼巴舍</t>
  </si>
  <si>
    <t>陈勇</t>
  </si>
  <si>
    <t>2024-10-18 17:24:41 </t>
  </si>
  <si>
    <t>wuyounanhai</t>
  </si>
  <si>
    <t>RENHQ</t>
  </si>
  <si>
    <t>任洪琪</t>
  </si>
  <si>
    <t>2024-10-18 17:23:01 </t>
  </si>
  <si>
    <t>zhangli0</t>
  </si>
  <si>
    <t>张连军</t>
  </si>
  <si>
    <t>2024-10-18 17:22:15 </t>
  </si>
  <si>
    <t>镜面迷你移动电源（不带1847logo）</t>
  </si>
  <si>
    <t>2024-10-18 17:21:54 </t>
  </si>
  <si>
    <t>wuxiaoxue</t>
  </si>
  <si>
    <t>xuxiaoxue</t>
  </si>
  <si>
    <t>林良和</t>
  </si>
  <si>
    <t>2024-10-18 17:18:49 </t>
  </si>
  <si>
    <t>CoolCool的猪</t>
  </si>
  <si>
    <t>于长坤</t>
  </si>
  <si>
    <t>2024-10-18 17:14:48 </t>
  </si>
  <si>
    <t>隐身人</t>
  </si>
  <si>
    <t>王先生</t>
  </si>
  <si>
    <t>2024-10-18 17:14:44 </t>
  </si>
  <si>
    <t>大青蛙变工程师</t>
  </si>
  <si>
    <t>徐鑫</t>
  </si>
  <si>
    <t>2024-10-18 17:02:54 </t>
  </si>
  <si>
    <t>202110246044B0</t>
  </si>
  <si>
    <t>SeeU迈瑞科</t>
  </si>
  <si>
    <t>张胜杰</t>
  </si>
  <si>
    <t>2024-10-18 16:59:06 </t>
  </si>
  <si>
    <t>2024-10-18 16:56:56 </t>
  </si>
  <si>
    <t>手机用户20220418911948</t>
  </si>
  <si>
    <t>王科</t>
  </si>
  <si>
    <t>2024-10-18 16:54:25 </t>
  </si>
  <si>
    <t>2024-10-18 16:54:17 </t>
  </si>
  <si>
    <t>2024-10-18 16:53:27 </t>
  </si>
  <si>
    <t>2024-10-18 16:52:19 </t>
  </si>
  <si>
    <t>青山海林</t>
  </si>
  <si>
    <t>王文平</t>
  </si>
  <si>
    <t>2024-10-18 13:10:23 </t>
  </si>
  <si>
    <t>2024-10-18 13:06:21 </t>
  </si>
  <si>
    <t>2024-10-18 13:06:12 </t>
  </si>
  <si>
    <t>找答案SIMOTION产品实用问答手册(电子版）</t>
  </si>
  <si>
    <t>2024-10-18 13:05:27 </t>
  </si>
  <si>
    <t>2024-10-18 13:04:36 </t>
  </si>
  <si>
    <t>老曹</t>
  </si>
  <si>
    <t>小.苹.果</t>
  </si>
  <si>
    <t>曹俊锋</t>
  </si>
  <si>
    <t>2024-10-18 10:42:19 </t>
  </si>
  <si>
    <t>sl_bitai</t>
  </si>
  <si>
    <t>乌龙茶</t>
  </si>
  <si>
    <t>孙磊</t>
  </si>
  <si>
    <t>2024-10-18 10:20:10 </t>
  </si>
  <si>
    <t>yanghongking</t>
  </si>
  <si>
    <t>YHKingKong</t>
  </si>
  <si>
    <t>杨先生</t>
  </si>
  <si>
    <t>2024-10-17 20:58:33 </t>
  </si>
  <si>
    <t>shax127</t>
  </si>
  <si>
    <t>sevenboy</t>
  </si>
  <si>
    <t>李长胜</t>
  </si>
  <si>
    <t>2024-10-17 09:35:46 </t>
  </si>
  <si>
    <t>找答案电机产品实用问答手册（电子版）</t>
  </si>
  <si>
    <t>2024-10-16 18:24:58 </t>
  </si>
  <si>
    <t>2024-10-16 18:24:02 </t>
  </si>
  <si>
    <t>2024-10-16 18:22:12 </t>
  </si>
  <si>
    <t>找答案PLC和LOGO! 产品实用问答手册（电子版）</t>
  </si>
  <si>
    <t>2024-10-16 18:22:06 </t>
  </si>
  <si>
    <t>2024-10-16 18:22:01 </t>
  </si>
  <si>
    <t>2024-10-16 18:21:55 </t>
  </si>
  <si>
    <t>2024-10-16 18:21:33 </t>
  </si>
  <si>
    <t>2024-10-16 18:21:28 </t>
  </si>
  <si>
    <t>2024-10-16 18:21:20 </t>
  </si>
  <si>
    <t>2024-10-16 18:21:13 </t>
  </si>
  <si>
    <t>2024-10-16 18:21:07 </t>
  </si>
  <si>
    <t>hello_world123</t>
  </si>
  <si>
    <t>陈义</t>
  </si>
  <si>
    <t>2024-10-16 10:46:33 </t>
  </si>
  <si>
    <t>冷雪2021</t>
  </si>
  <si>
    <t>张磊</t>
  </si>
  <si>
    <t>2024-10-16 09:25:02 </t>
  </si>
  <si>
    <t>冗余害我</t>
  </si>
  <si>
    <t>陈锦涛</t>
  </si>
  <si>
    <t>2024-10-15 15:01:43 </t>
  </si>
  <si>
    <t>2024-10-15 14:56:13 </t>
  </si>
  <si>
    <t>2024-10-14 20:11:58 </t>
  </si>
  <si>
    <t>zwk34</t>
  </si>
  <si>
    <t>自然规律</t>
  </si>
  <si>
    <t>翟文宽</t>
  </si>
  <si>
    <t>2024-10-14 11:07:34 </t>
  </si>
  <si>
    <t>2024-10-21 11:06:44 </t>
  </si>
  <si>
    <t>待审核</t>
  </si>
  <si>
    <t>2024-10-21 11:06:50 </t>
  </si>
  <si>
    <t>2024-10-21 11:06:51 </t>
  </si>
  <si>
    <t>2024-10-21 11:06:55 </t>
  </si>
  <si>
    <t>2024-10-21 11:06:56 </t>
  </si>
  <si>
    <t>2024-10-21 11:07:00 </t>
  </si>
  <si>
    <t>2024-10-21 11:07:01 </t>
  </si>
  <si>
    <t>2024-10-21 11:06:25 </t>
  </si>
  <si>
    <t>2024-10-21 11:06:35 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</si>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</sst>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34"/>
      <scheme val="minor"/>
    </font>
    <font>
      <sz val="11"/>
      <color theme="1"/>
      <name val="Aptos Narrow"/>
      <family val="2"/>
      <charset val="134"/>
      <scheme val="minor"/>
    </font>
    <font>
      <sz val="18"/>
      <color theme="3"/>
      <name val="Aptos Display"/>
      <family val="2"/>
      <charset val="134"/>
      <scheme val="major"/>
    </font>
    <font>
      <b/>
      <sz val="15"/>
      <color theme="3"/>
      <name val="Aptos Narrow"/>
      <family val="2"/>
      <charset val="134"/>
      <scheme val="minor"/>
    </font>
    <font>
      <b/>
      <sz val="13"/>
      <color theme="3"/>
      <name val="Aptos Narrow"/>
      <family val="2"/>
      <charset val="134"/>
      <scheme val="minor"/>
    </font>
    <font>
      <b/>
      <sz val="11"/>
      <color theme="3"/>
      <name val="Aptos Narrow"/>
      <family val="2"/>
      <charset val="134"/>
      <scheme val="minor"/>
    </font>
    <font>
      <sz val="11"/>
      <color rgb="FF006100"/>
      <name val="Aptos Narrow"/>
      <family val="2"/>
      <charset val="134"/>
      <scheme val="minor"/>
    </font>
    <font>
      <sz val="11"/>
      <color rgb="FF9C0006"/>
      <name val="Aptos Narrow"/>
      <family val="2"/>
      <charset val="134"/>
      <scheme val="minor"/>
    </font>
    <font>
      <sz val="11"/>
      <color rgb="FF9C5700"/>
      <name val="Aptos Narrow"/>
      <family val="2"/>
      <charset val="134"/>
      <scheme val="minor"/>
    </font>
    <font>
      <sz val="11"/>
      <color rgb="FF3F3F76"/>
      <name val="Aptos Narrow"/>
      <family val="2"/>
      <charset val="134"/>
      <scheme val="minor"/>
    </font>
    <font>
      <b/>
      <sz val="11"/>
      <color rgb="FF3F3F3F"/>
      <name val="Aptos Narrow"/>
      <family val="2"/>
      <charset val="134"/>
      <scheme val="minor"/>
    </font>
    <font>
      <b/>
      <sz val="11"/>
      <color rgb="FFFA7D00"/>
      <name val="Aptos Narrow"/>
      <family val="2"/>
      <charset val="134"/>
      <scheme val="minor"/>
    </font>
    <font>
      <sz val="11"/>
      <color rgb="FFFA7D00"/>
      <name val="Aptos Narrow"/>
      <family val="2"/>
      <charset val="134"/>
      <scheme val="minor"/>
    </font>
    <font>
      <b/>
      <sz val="11"/>
      <color theme="0"/>
      <name val="Aptos Narrow"/>
      <family val="2"/>
      <charset val="134"/>
      <scheme val="minor"/>
    </font>
    <font>
      <sz val="11"/>
      <color rgb="FFFF0000"/>
      <name val="Aptos Narrow"/>
      <family val="2"/>
      <charset val="134"/>
      <scheme val="minor"/>
    </font>
    <font>
      <i/>
      <sz val="11"/>
      <color rgb="FF7F7F7F"/>
      <name val="Aptos Narrow"/>
      <family val="2"/>
      <charset val="134"/>
      <scheme val="minor"/>
    </font>
    <font>
      <b/>
      <sz val="11"/>
      <color theme="1"/>
      <name val="Aptos Narrow"/>
      <family val="2"/>
      <charset val="134"/>
      <scheme val="minor"/>
    </font>
    <font>
      <sz val="11"/>
      <color theme="0"/>
      <name val="Aptos Narrow"/>
      <family val="2"/>
      <charset val="13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vertical="center"/>
    </xf>
  </cellStyleXfs>
  <cellXfs count="13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19" fillId="0" borderId="0" xfId="42" quotePrefix="1">
      <alignment vertical="center"/>
    </xf>
    <xf numFmtId="0" fontId="19" fillId="0" borderId="0" xfId="42">
      <alignment vertical="center"/>
    </xf>
    <xf numFmtId="0" fontId="18" fillId="33" borderId="0" xfId="0" applyFont="1" applyFill="1" applyAlignment="1">
      <alignment wrapText="1"/>
    </xf>
    <xf numFmtId="0" fontId="18" fillId="34" borderId="0" xfId="0" applyFont="1" applyFill="1" applyAlignment="1">
      <alignment wrapText="1"/>
    </xf>
    <xf numFmtId="0" fontId="18" fillId="35" borderId="10" xfId="0" applyFont="1" applyFill="1" applyBorder="1" applyAlignment="1">
      <alignment wrapText="1"/>
    </xf>
    <xf numFmtId="0" fontId="0" fillId="35" borderId="0" xfId="0" applyFill="1"/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CCB6B368-CE95-4631-A021-7BE324226FD1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g, Jian Ting (ext) (DI CS SFAE CS SD CSS OS)" refreshedDate="45586.460778009263" createdVersion="8" refreshedVersion="8" minRefreshableVersion="3" recordCount="111" xr:uid="{19D872ED-5475-4D57-B1C4-56414E990447}">
  <cacheSource type="worksheet">
    <worksheetSource ref="B1:C1048576" sheet="兑奖"/>
  </cacheSource>
  <cacheFields count="2">
    <cacheField name="ID编号" numFmtId="0">
      <sharedItems containsString="0" containsBlank="1" containsNumber="1" containsInteger="1" minValue="4109" maxValue="1130668" count="115">
        <n v="6733"/>
        <n v="344418"/>
        <n v="374567"/>
        <n v="876229"/>
        <n v="301133"/>
        <n v="92427"/>
        <n v="6758"/>
        <n v="639867"/>
        <n v="218599"/>
        <n v="314804"/>
        <n v="245389"/>
        <n v="234695"/>
        <n v="451235"/>
        <n v="313992"/>
        <n v="319790"/>
        <n v="366580"/>
        <n v="574493"/>
        <n v="778125"/>
        <n v="104847"/>
        <n v="759857"/>
        <n v="511532"/>
        <n v="180747"/>
        <n v="81368"/>
        <n v="142361"/>
        <n v="26120"/>
        <n v="105079"/>
        <n v="121744"/>
        <n v="112470"/>
        <n v="50640"/>
        <n v="249388"/>
        <n v="664680"/>
        <n v="100674"/>
        <n v="121704"/>
        <n v="1053761"/>
        <n v="150467"/>
        <n v="17603"/>
        <n v="67539"/>
        <n v="306968"/>
        <n v="733873"/>
        <n v="86608"/>
        <n v="4109"/>
        <n v="343898"/>
        <n v="164244"/>
        <n v="47586"/>
        <n v="350309"/>
        <n v="559762"/>
        <n v="633271"/>
        <n v="220562"/>
        <n v="155360"/>
        <n v="127818"/>
        <n v="81222"/>
        <n v="36704"/>
        <n v="612492"/>
        <n v="528982"/>
        <n v="561729"/>
        <n v="464244"/>
        <n v="70157"/>
        <m/>
        <n v="745510" u="1"/>
        <n v="137073" u="1"/>
        <n v="341944" u="1"/>
        <n v="84844" u="1"/>
        <n v="491859" u="1"/>
        <n v="378467" u="1"/>
        <n v="101307" u="1"/>
        <n v="169636" u="1"/>
        <n v="143523" u="1"/>
        <n v="37455" u="1"/>
        <n v="289290" u="1"/>
        <n v="495881" u="1"/>
        <n v="141460" u="1"/>
        <n v="152132" u="1"/>
        <n v="368127" u="1"/>
        <n v="112134" u="1"/>
        <n v="380665" u="1"/>
        <n v="105155" u="1"/>
        <n v="138565" u="1"/>
        <n v="271162" u="1"/>
        <n v="165995" u="1"/>
        <n v="75783" u="1"/>
        <n v="54385" u="1"/>
        <n v="400444" u="1"/>
        <n v="127830" u="1"/>
        <n v="65434" u="1"/>
        <n v="433212" u="1"/>
        <n v="306995" u="1"/>
        <n v="452830" u="1"/>
        <n v="418824" u="1"/>
        <n v="149036" u="1"/>
        <n v="512554" u="1"/>
        <n v="476135" u="1"/>
        <n v="88128" u="1"/>
        <n v="684253" u="1"/>
        <n v="759830" u="1"/>
        <n v="704584" u="1"/>
        <n v="1130668" u="1"/>
        <n v="693332" u="1"/>
        <n v="108085" u="1"/>
        <n v="95331" u="1"/>
        <n v="40892" u="1"/>
        <n v="67794" u="1"/>
        <n v="372947" u="1"/>
        <n v="598405" u="1"/>
        <n v="292391" u="1"/>
        <n v="348952" u="1"/>
        <n v="22969" u="1"/>
        <n v="419368" u="1"/>
        <n v="452278" u="1"/>
        <n v="21981" u="1"/>
        <n v="86645" u="1"/>
        <n v="405024" u="1"/>
        <n v="163448" u="1"/>
        <n v="496304" u="1"/>
        <n v="41387" u="1"/>
        <n v="654708" u="1"/>
      </sharedItems>
    </cacheField>
    <cacheField name="用户名" numFmtId="0">
      <sharedItems containsBlank="1" containsMixedTypes="1" containsNumber="1" containsInteger="1" minValue="20170206948822" maxValue="202401181930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s v="cqz"/>
  </r>
  <r>
    <x v="1"/>
    <n v="20171201596365"/>
  </r>
  <r>
    <x v="1"/>
    <n v="20171201596365"/>
  </r>
  <r>
    <x v="2"/>
    <n v="20180824353888"/>
  </r>
  <r>
    <x v="3"/>
    <n v="20230518773326"/>
  </r>
  <r>
    <x v="4"/>
    <s v="奋斗的橙子"/>
  </r>
  <r>
    <x v="5"/>
    <s v="leoyan77"/>
  </r>
  <r>
    <x v="6"/>
    <s v="interber"/>
  </r>
  <r>
    <x v="7"/>
    <n v="20220429837285"/>
  </r>
  <r>
    <x v="8"/>
    <s v="XAL86822014"/>
  </r>
  <r>
    <x v="8"/>
    <s v="XAL86822014"/>
  </r>
  <r>
    <x v="9"/>
    <n v="20170206948822"/>
  </r>
  <r>
    <x v="10"/>
    <s v="sungu1989"/>
  </r>
  <r>
    <x v="11"/>
    <s v="龙云浪子"/>
  </r>
  <r>
    <x v="12"/>
    <s v="海上漂1"/>
  </r>
  <r>
    <x v="13"/>
    <s v="古藤踏歌"/>
  </r>
  <r>
    <x v="14"/>
    <s v="叶林敏"/>
  </r>
  <r>
    <x v="14"/>
    <s v="叶林敏"/>
  </r>
  <r>
    <x v="14"/>
    <s v="叶林敏"/>
  </r>
  <r>
    <x v="14"/>
    <s v="叶林敏"/>
  </r>
  <r>
    <x v="15"/>
    <s v="志存高远"/>
  </r>
  <r>
    <x v="15"/>
    <s v="志存高远"/>
  </r>
  <r>
    <x v="15"/>
    <s v="志存高远"/>
  </r>
  <r>
    <x v="15"/>
    <s v="志存高远"/>
  </r>
  <r>
    <x v="13"/>
    <s v="古藤踏歌"/>
  </r>
  <r>
    <x v="13"/>
    <s v="古藤踏歌"/>
  </r>
  <r>
    <x v="13"/>
    <s v="古藤踏歌"/>
  </r>
  <r>
    <x v="16"/>
    <s v="jazzer"/>
  </r>
  <r>
    <x v="16"/>
    <s v="jazzer"/>
  </r>
  <r>
    <x v="16"/>
    <s v="jazzer"/>
  </r>
  <r>
    <x v="16"/>
    <s v="jazzer"/>
  </r>
  <r>
    <x v="17"/>
    <n v="20221229582645"/>
  </r>
  <r>
    <x v="17"/>
    <n v="20221229582645"/>
  </r>
  <r>
    <x v="18"/>
    <s v="nnnn"/>
  </r>
  <r>
    <x v="19"/>
    <n v="20221121657790"/>
  </r>
  <r>
    <x v="20"/>
    <s v="XQ1972"/>
  </r>
  <r>
    <x v="21"/>
    <s v="lyf135"/>
  </r>
  <r>
    <x v="22"/>
    <s v="kings"/>
  </r>
  <r>
    <x v="22"/>
    <s v="kings"/>
  </r>
  <r>
    <x v="23"/>
    <s v="kkvfhp"/>
  </r>
  <r>
    <x v="24"/>
    <s v="dragonxue"/>
  </r>
  <r>
    <x v="25"/>
    <s v="sata632"/>
  </r>
  <r>
    <x v="26"/>
    <s v="hxdhxd1123"/>
  </r>
  <r>
    <x v="25"/>
    <s v="sata632"/>
  </r>
  <r>
    <x v="25"/>
    <s v="sata632"/>
  </r>
  <r>
    <x v="25"/>
    <s v="sata632"/>
  </r>
  <r>
    <x v="27"/>
    <s v="fandantu"/>
  </r>
  <r>
    <x v="28"/>
    <s v="ISIEMENSID"/>
  </r>
  <r>
    <x v="29"/>
    <s v="zwy123"/>
  </r>
  <r>
    <x v="29"/>
    <s v="zwy123"/>
  </r>
  <r>
    <x v="30"/>
    <n v="20220615244728"/>
  </r>
  <r>
    <x v="31"/>
    <s v="太阳神"/>
  </r>
  <r>
    <x v="32"/>
    <s v="北雪雪纷飞"/>
  </r>
  <r>
    <x v="31"/>
    <s v="太阳神"/>
  </r>
  <r>
    <x v="31"/>
    <s v="太阳神"/>
  </r>
  <r>
    <x v="33"/>
    <n v="20240118193081"/>
  </r>
  <r>
    <x v="34"/>
    <s v="绿竹"/>
  </r>
  <r>
    <x v="34"/>
    <s v="绿竹"/>
  </r>
  <r>
    <x v="34"/>
    <s v="绿竹"/>
  </r>
  <r>
    <x v="35"/>
    <s v="right_lb"/>
  </r>
  <r>
    <x v="36"/>
    <s v="houshangchong"/>
  </r>
  <r>
    <x v="36"/>
    <s v="houshangchong"/>
  </r>
  <r>
    <x v="37"/>
    <s v="lovemowo"/>
  </r>
  <r>
    <x v="38"/>
    <n v="20220929374380"/>
  </r>
  <r>
    <x v="39"/>
    <s v="wuyounanhai"/>
  </r>
  <r>
    <x v="40"/>
    <s v="zhangli0"/>
  </r>
  <r>
    <x v="40"/>
    <s v="zhangli0"/>
  </r>
  <r>
    <x v="41"/>
    <s v="wuxiaoxue"/>
  </r>
  <r>
    <x v="42"/>
    <s v="CoolCool的猪"/>
  </r>
  <r>
    <x v="43"/>
    <s v="隐身人"/>
  </r>
  <r>
    <x v="44"/>
    <n v="20180119587447"/>
  </r>
  <r>
    <x v="45"/>
    <s v="202110246044B0"/>
  </r>
  <r>
    <x v="45"/>
    <s v="202110246044B0"/>
  </r>
  <r>
    <x v="46"/>
    <n v="20220418552251"/>
  </r>
  <r>
    <x v="46"/>
    <n v="20220418552251"/>
  </r>
  <r>
    <x v="46"/>
    <n v="20220418552251"/>
  </r>
  <r>
    <x v="46"/>
    <n v="20220418552251"/>
  </r>
  <r>
    <x v="47"/>
    <s v="青山海林"/>
  </r>
  <r>
    <x v="47"/>
    <s v="青山海林"/>
  </r>
  <r>
    <x v="47"/>
    <s v="青山海林"/>
  </r>
  <r>
    <x v="47"/>
    <s v="青山海林"/>
  </r>
  <r>
    <x v="47"/>
    <s v="青山海林"/>
  </r>
  <r>
    <x v="48"/>
    <s v="老曹"/>
  </r>
  <r>
    <x v="49"/>
    <s v="sl_bitai"/>
  </r>
  <r>
    <x v="50"/>
    <s v="yanghongking"/>
  </r>
  <r>
    <x v="51"/>
    <s v="shax127"/>
  </r>
  <r>
    <x v="52"/>
    <n v="20220315577539"/>
  </r>
  <r>
    <x v="52"/>
    <n v="20220315577539"/>
  </r>
  <r>
    <x v="52"/>
    <n v="20220315577539"/>
  </r>
  <r>
    <x v="52"/>
    <n v="20220315577539"/>
  </r>
  <r>
    <x v="52"/>
    <n v="20220315577539"/>
  </r>
  <r>
    <x v="52"/>
    <n v="20220315577539"/>
  </r>
  <r>
    <x v="52"/>
    <n v="20220315577539"/>
  </r>
  <r>
    <x v="52"/>
    <n v="20220315577539"/>
  </r>
  <r>
    <x v="52"/>
    <n v="20220315577539"/>
  </r>
  <r>
    <x v="52"/>
    <n v="20220315577539"/>
  </r>
  <r>
    <x v="52"/>
    <n v="20220315577539"/>
  </r>
  <r>
    <x v="53"/>
    <n v="20210728814108"/>
  </r>
  <r>
    <x v="54"/>
    <n v="20211029486383"/>
  </r>
  <r>
    <x v="55"/>
    <n v="20200706474675"/>
  </r>
  <r>
    <x v="55"/>
    <n v="20200706474675"/>
  </r>
  <r>
    <x v="7"/>
    <n v="20220429837285"/>
  </r>
  <r>
    <x v="56"/>
    <s v="zwk34"/>
  </r>
  <r>
    <x v="57"/>
    <m/>
  </r>
  <r>
    <x v="57"/>
    <m/>
  </r>
  <r>
    <x v="57"/>
    <m/>
  </r>
  <r>
    <x v="57"/>
    <m/>
  </r>
  <r>
    <x v="57"/>
    <m/>
  </r>
  <r>
    <x v="57"/>
    <m/>
  </r>
  <r>
    <x v="57"/>
    <m/>
  </r>
  <r>
    <x v="5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329263-B234-40B5-8256-C1BB541F278A}" name="数据透视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1:A60" firstHeaderRow="1" firstDataRow="1" firstDataCol="1"/>
  <pivotFields count="2">
    <pivotField axis="axisRow" showAll="0">
      <items count="116">
        <item m="1" x="108"/>
        <item m="1" x="105"/>
        <item m="1" x="67"/>
        <item m="1" x="99"/>
        <item m="1" x="113"/>
        <item m="1" x="80"/>
        <item m="1" x="83"/>
        <item x="36"/>
        <item m="1" x="100"/>
        <item m="1" x="79"/>
        <item m="1" x="61"/>
        <item m="1" x="109"/>
        <item m="1" x="91"/>
        <item m="1" x="98"/>
        <item x="31"/>
        <item m="1" x="64"/>
        <item m="1" x="75"/>
        <item m="1" x="97"/>
        <item m="1" x="73"/>
        <item x="32"/>
        <item m="1" x="82"/>
        <item m="1" x="59"/>
        <item m="1" x="76"/>
        <item m="1" x="70"/>
        <item m="1" x="66"/>
        <item m="1" x="88"/>
        <item m="1" x="71"/>
        <item m="1" x="111"/>
        <item m="1" x="78"/>
        <item m="1" x="65"/>
        <item x="8"/>
        <item x="11"/>
        <item m="1" x="77"/>
        <item m="1" x="68"/>
        <item m="1" x="103"/>
        <item m="1" x="85"/>
        <item x="9"/>
        <item m="1" x="60"/>
        <item x="1"/>
        <item m="1" x="104"/>
        <item m="1" x="72"/>
        <item m="1" x="101"/>
        <item m="1" x="63"/>
        <item m="1" x="74"/>
        <item m="1" x="81"/>
        <item m="1" x="110"/>
        <item m="1" x="87"/>
        <item m="1" x="106"/>
        <item m="1" x="84"/>
        <item m="1" x="107"/>
        <item m="1" x="86"/>
        <item m="1" x="90"/>
        <item m="1" x="62"/>
        <item m="1" x="69"/>
        <item m="1" x="112"/>
        <item m="1" x="89"/>
        <item m="1" x="102"/>
        <item x="52"/>
        <item x="7"/>
        <item m="1" x="114"/>
        <item x="30"/>
        <item m="1" x="92"/>
        <item m="1" x="96"/>
        <item m="1" x="94"/>
        <item m="1" x="58"/>
        <item m="1" x="93"/>
        <item x="19"/>
        <item x="17"/>
        <item m="1" x="95"/>
        <item x="57"/>
        <item x="0"/>
        <item x="2"/>
        <item x="3"/>
        <item x="4"/>
        <item x="5"/>
        <item x="6"/>
        <item x="10"/>
        <item x="12"/>
        <item x="13"/>
        <item x="14"/>
        <item x="15"/>
        <item x="16"/>
        <item x="18"/>
        <item x="20"/>
        <item x="21"/>
        <item x="22"/>
        <item x="23"/>
        <item x="24"/>
        <item x="25"/>
        <item x="26"/>
        <item x="27"/>
        <item x="28"/>
        <item x="29"/>
        <item x="33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x="54"/>
        <item x="55"/>
        <item x="56"/>
        <item t="default"/>
      </items>
    </pivotField>
    <pivotField showAll="0"/>
  </pivotFields>
  <rowFields count="1">
    <field x="0"/>
  </rowFields>
  <rowItems count="59">
    <i>
      <x v="7"/>
    </i>
    <i>
      <x v="14"/>
    </i>
    <i>
      <x v="19"/>
    </i>
    <i>
      <x v="30"/>
    </i>
    <i>
      <x v="31"/>
    </i>
    <i>
      <x v="36"/>
    </i>
    <i>
      <x v="38"/>
    </i>
    <i>
      <x v="57"/>
    </i>
    <i>
      <x v="58"/>
    </i>
    <i>
      <x v="60"/>
    </i>
    <i>
      <x v="66"/>
    </i>
    <i>
      <x v="67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AE9D-9D86-4C1E-9981-751DBD7E044A}">
  <dimension ref="A1:P108"/>
  <sheetViews>
    <sheetView showGridLines="0" tabSelected="1" workbookViewId="0">
      <selection activeCell="T8" sqref="T8"/>
    </sheetView>
  </sheetViews>
  <sheetFormatPr defaultRowHeight="14" x14ac:dyDescent="0.25"/>
  <cols>
    <col min="1" max="1" width="34.90625" bestFit="1" customWidth="1"/>
    <col min="2" max="2" width="7.1796875" bestFit="1" customWidth="1"/>
    <col min="3" max="3" width="14.453125" bestFit="1" customWidth="1"/>
    <col min="4" max="4" width="23.453125" bestFit="1" customWidth="1"/>
    <col min="5" max="5" width="9.90625" bestFit="1" customWidth="1"/>
    <col min="6" max="6" width="8.08984375" bestFit="1" customWidth="1"/>
    <col min="7" max="8" width="16.36328125" bestFit="1" customWidth="1"/>
    <col min="9" max="9" width="8.08984375" bestFit="1" customWidth="1"/>
    <col min="14" max="14" width="10.81640625" customWidth="1"/>
  </cols>
  <sheetData>
    <row r="1" spans="1:16" s="1" customFormat="1" ht="28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  <c r="H1" s="2" t="s">
        <v>8</v>
      </c>
      <c r="I1" s="2" t="s">
        <v>9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</row>
    <row r="2" spans="1:16" s="3" customFormat="1" ht="14.5" x14ac:dyDescent="0.3">
      <c r="A2" s="4" t="s">
        <v>65</v>
      </c>
      <c r="B2" s="4">
        <v>6733</v>
      </c>
      <c r="C2" s="4" t="s">
        <v>66</v>
      </c>
      <c r="D2" s="4" t="s">
        <v>67</v>
      </c>
      <c r="E2" s="4" t="s">
        <v>68</v>
      </c>
      <c r="F2" s="4" t="s">
        <v>6</v>
      </c>
      <c r="G2" s="4" t="s">
        <v>69</v>
      </c>
      <c r="H2" s="4" t="s">
        <v>299</v>
      </c>
      <c r="I2" s="4" t="s">
        <v>300</v>
      </c>
      <c r="J2" s="4">
        <f>VLOOKUP(B2,sql查询!J:Q,2,0)</f>
        <v>346</v>
      </c>
      <c r="K2" s="4" t="str">
        <f>VLOOKUP(B2,sql查询!J:Q,3,0)</f>
        <v>NULL</v>
      </c>
      <c r="L2" s="4">
        <f>VLOOKUP(B2,sql查询!J:Q,4,0)</f>
        <v>940</v>
      </c>
      <c r="M2" s="4">
        <f>VLOOKUP(B2,sql查询!J:Q,5,0)</f>
        <v>14400</v>
      </c>
      <c r="N2" s="4">
        <f>VLOOKUP(B2,sql查询!J:Q,6,0)</f>
        <v>24505</v>
      </c>
      <c r="O2" s="4">
        <f>VLOOKUP(B2,sql查询!J:Q,7,0)</f>
        <v>1</v>
      </c>
      <c r="P2" s="4">
        <f>VLOOKUP(B2,sql查询!J:Q,8,0)</f>
        <v>5</v>
      </c>
    </row>
    <row r="3" spans="1:16" s="3" customFormat="1" ht="14.5" x14ac:dyDescent="0.3">
      <c r="A3" s="4" t="s">
        <v>70</v>
      </c>
      <c r="B3" s="4">
        <v>344418</v>
      </c>
      <c r="C3" s="4">
        <v>20171201596365</v>
      </c>
      <c r="D3" s="4" t="s">
        <v>31</v>
      </c>
      <c r="E3" s="4" t="s">
        <v>32</v>
      </c>
      <c r="F3" s="4" t="s">
        <v>6</v>
      </c>
      <c r="G3" s="4" t="s">
        <v>71</v>
      </c>
      <c r="H3" s="4" t="s">
        <v>299</v>
      </c>
      <c r="I3" s="4" t="s">
        <v>300</v>
      </c>
      <c r="J3" s="4">
        <f>VLOOKUP(B3,sql查询!J:Q,2,0)</f>
        <v>30</v>
      </c>
      <c r="K3" s="4" t="str">
        <f>VLOOKUP(B3,sql查询!J:Q,3,0)</f>
        <v>NULL</v>
      </c>
      <c r="L3" s="4">
        <f>VLOOKUP(B3,sql查询!J:Q,4,0)</f>
        <v>181</v>
      </c>
      <c r="M3" s="4">
        <f>VLOOKUP(B3,sql查询!J:Q,5,0)</f>
        <v>3988</v>
      </c>
      <c r="N3" s="4">
        <f>VLOOKUP(B3,sql查询!J:Q,6,0)</f>
        <v>39158</v>
      </c>
      <c r="O3" s="4">
        <f>VLOOKUP(B3,sql查询!J:Q,7,0)</f>
        <v>1</v>
      </c>
      <c r="P3" s="4">
        <f>VLOOKUP(B3,sql查询!J:Q,8,0)</f>
        <v>5</v>
      </c>
    </row>
    <row r="4" spans="1:16" s="3" customFormat="1" ht="14.5" x14ac:dyDescent="0.3">
      <c r="A4" s="4" t="s">
        <v>70</v>
      </c>
      <c r="B4" s="4">
        <v>344418</v>
      </c>
      <c r="C4" s="4">
        <v>20171201596365</v>
      </c>
      <c r="D4" s="4" t="s">
        <v>31</v>
      </c>
      <c r="E4" s="4" t="s">
        <v>32</v>
      </c>
      <c r="F4" s="4" t="s">
        <v>6</v>
      </c>
      <c r="G4" s="4" t="s">
        <v>72</v>
      </c>
      <c r="H4" s="4" t="s">
        <v>299</v>
      </c>
      <c r="I4" s="4" t="s">
        <v>300</v>
      </c>
      <c r="J4" s="4">
        <f>VLOOKUP(B4,sql查询!J:Q,2,0)</f>
        <v>30</v>
      </c>
      <c r="K4" s="4" t="str">
        <f>VLOOKUP(B4,sql查询!J:Q,3,0)</f>
        <v>NULL</v>
      </c>
      <c r="L4" s="4">
        <f>VLOOKUP(B4,sql查询!J:Q,4,0)</f>
        <v>181</v>
      </c>
      <c r="M4" s="4">
        <f>VLOOKUP(B4,sql查询!J:Q,5,0)</f>
        <v>3988</v>
      </c>
      <c r="N4" s="4">
        <f>VLOOKUP(B4,sql查询!J:Q,6,0)</f>
        <v>39158</v>
      </c>
      <c r="O4" s="4">
        <f>VLOOKUP(B4,sql查询!J:Q,7,0)</f>
        <v>1</v>
      </c>
      <c r="P4" s="4">
        <f>VLOOKUP(B4,sql查询!J:Q,8,0)</f>
        <v>5</v>
      </c>
    </row>
    <row r="5" spans="1:16" s="3" customFormat="1" ht="14.5" x14ac:dyDescent="0.3">
      <c r="A5" s="4" t="s">
        <v>36</v>
      </c>
      <c r="B5" s="4">
        <v>374567</v>
      </c>
      <c r="C5" s="4">
        <v>20180824353888</v>
      </c>
      <c r="D5" s="4" t="s">
        <v>73</v>
      </c>
      <c r="E5" s="4" t="s">
        <v>74</v>
      </c>
      <c r="F5" s="4" t="s">
        <v>6</v>
      </c>
      <c r="G5" s="4" t="s">
        <v>75</v>
      </c>
      <c r="H5" s="4" t="s">
        <v>299</v>
      </c>
      <c r="I5" s="4" t="s">
        <v>300</v>
      </c>
      <c r="J5" s="4">
        <f>VLOOKUP(B5,sql查询!J:Q,2,0)</f>
        <v>34</v>
      </c>
      <c r="K5" s="4" t="str">
        <f>VLOOKUP(B5,sql查询!J:Q,3,0)</f>
        <v>NULL</v>
      </c>
      <c r="L5" s="4">
        <f>VLOOKUP(B5,sql查询!J:Q,4,0)</f>
        <v>93</v>
      </c>
      <c r="M5" s="4">
        <f>VLOOKUP(B5,sql查询!J:Q,5,0)</f>
        <v>1368</v>
      </c>
      <c r="N5" s="4">
        <f>VLOOKUP(B5,sql查询!J:Q,6,0)</f>
        <v>1279</v>
      </c>
      <c r="O5" s="4">
        <f>VLOOKUP(B5,sql查询!J:Q,7,0)</f>
        <v>0</v>
      </c>
      <c r="P5" s="4">
        <f>VLOOKUP(B5,sql查询!J:Q,8,0)</f>
        <v>5</v>
      </c>
    </row>
    <row r="6" spans="1:16" s="3" customFormat="1" ht="14.5" x14ac:dyDescent="0.3">
      <c r="A6" s="4" t="s">
        <v>37</v>
      </c>
      <c r="B6" s="4">
        <v>876229</v>
      </c>
      <c r="C6" s="4">
        <v>20230518773326</v>
      </c>
      <c r="D6" s="4" t="s">
        <v>76</v>
      </c>
      <c r="E6" s="4" t="s">
        <v>77</v>
      </c>
      <c r="F6" s="4" t="s">
        <v>6</v>
      </c>
      <c r="G6" s="4" t="s">
        <v>78</v>
      </c>
      <c r="H6" s="4" t="s">
        <v>299</v>
      </c>
      <c r="I6" s="4" t="s">
        <v>300</v>
      </c>
      <c r="J6" s="4">
        <f>VLOOKUP(B6,sql查询!J:Q,2,0)</f>
        <v>4</v>
      </c>
      <c r="K6" s="4">
        <f>VLOOKUP(B6,sql查询!J:Q,3,0)</f>
        <v>3</v>
      </c>
      <c r="L6" s="4">
        <f>VLOOKUP(B6,sql查询!J:Q,4,0)</f>
        <v>68</v>
      </c>
      <c r="M6" s="4">
        <f>VLOOKUP(B6,sql查询!J:Q,5,0)</f>
        <v>407</v>
      </c>
      <c r="N6" s="4">
        <f>VLOOKUP(B6,sql查询!J:Q,6,0)</f>
        <v>5867</v>
      </c>
      <c r="O6" s="4">
        <f>VLOOKUP(B6,sql查询!J:Q,7,0)</f>
        <v>0</v>
      </c>
      <c r="P6" s="4">
        <f>VLOOKUP(B6,sql查询!J:Q,8,0)</f>
        <v>5</v>
      </c>
    </row>
    <row r="7" spans="1:16" s="3" customFormat="1" ht="14.5" x14ac:dyDescent="0.3">
      <c r="A7" s="4" t="s">
        <v>37</v>
      </c>
      <c r="B7" s="4">
        <v>301133</v>
      </c>
      <c r="C7" s="4" t="s">
        <v>79</v>
      </c>
      <c r="D7" s="4" t="s">
        <v>80</v>
      </c>
      <c r="E7" s="4" t="s">
        <v>81</v>
      </c>
      <c r="F7" s="4" t="s">
        <v>6</v>
      </c>
      <c r="G7" s="4" t="s">
        <v>82</v>
      </c>
      <c r="H7" s="4" t="s">
        <v>299</v>
      </c>
      <c r="I7" s="4" t="s">
        <v>300</v>
      </c>
      <c r="J7" s="4">
        <f>VLOOKUP(B7,sql查询!J:Q,2,0)</f>
        <v>1</v>
      </c>
      <c r="K7" s="4" t="str">
        <f>VLOOKUP(B7,sql查询!J:Q,3,0)</f>
        <v>NULL</v>
      </c>
      <c r="L7" s="4">
        <f>VLOOKUP(B7,sql查询!J:Q,4,0)</f>
        <v>117</v>
      </c>
      <c r="M7" s="4">
        <f>VLOOKUP(B7,sql查询!J:Q,5,0)</f>
        <v>1001</v>
      </c>
      <c r="N7" s="4">
        <f>VLOOKUP(B7,sql查询!J:Q,6,0)</f>
        <v>773</v>
      </c>
      <c r="O7" s="4">
        <f>VLOOKUP(B7,sql查询!J:Q,7,0)</f>
        <v>0</v>
      </c>
      <c r="P7" s="4">
        <f>VLOOKUP(B7,sql查询!J:Q,8,0)</f>
        <v>5</v>
      </c>
    </row>
    <row r="8" spans="1:16" s="3" customFormat="1" ht="26" x14ac:dyDescent="0.3">
      <c r="A8" s="4" t="s">
        <v>13</v>
      </c>
      <c r="B8" s="4">
        <v>92427</v>
      </c>
      <c r="C8" s="4" t="s">
        <v>83</v>
      </c>
      <c r="D8" s="4" t="s">
        <v>84</v>
      </c>
      <c r="E8" s="4" t="s">
        <v>85</v>
      </c>
      <c r="F8" s="4" t="s">
        <v>6</v>
      </c>
      <c r="G8" s="4" t="s">
        <v>86</v>
      </c>
      <c r="H8" s="4" t="s">
        <v>299</v>
      </c>
      <c r="I8" s="4" t="s">
        <v>300</v>
      </c>
      <c r="J8" s="4">
        <f>VLOOKUP(B8,sql查询!J:Q,2,0)</f>
        <v>115</v>
      </c>
      <c r="K8" s="4">
        <f>VLOOKUP(B8,sql查询!J:Q,3,0)</f>
        <v>45</v>
      </c>
      <c r="L8" s="4">
        <f>VLOOKUP(B8,sql查询!J:Q,4,0)</f>
        <v>97</v>
      </c>
      <c r="M8" s="4">
        <f>VLOOKUP(B8,sql查询!J:Q,5,0)</f>
        <v>1819</v>
      </c>
      <c r="N8" s="4">
        <f>VLOOKUP(B8,sql查询!J:Q,6,0)</f>
        <v>31971</v>
      </c>
      <c r="O8" s="4">
        <f>VLOOKUP(B8,sql查询!J:Q,7,0)</f>
        <v>0</v>
      </c>
      <c r="P8" s="4">
        <f>VLOOKUP(B8,sql查询!J:Q,8,0)</f>
        <v>5</v>
      </c>
    </row>
    <row r="9" spans="1:16" s="3" customFormat="1" ht="14.5" x14ac:dyDescent="0.3">
      <c r="A9" s="4" t="s">
        <v>36</v>
      </c>
      <c r="B9" s="4">
        <v>639867</v>
      </c>
      <c r="C9" s="4">
        <v>20220429837285</v>
      </c>
      <c r="D9" s="4" t="s">
        <v>21</v>
      </c>
      <c r="E9" s="4" t="s">
        <v>22</v>
      </c>
      <c r="F9" s="4" t="s">
        <v>6</v>
      </c>
      <c r="G9" s="4" t="s">
        <v>89</v>
      </c>
      <c r="H9" s="4" t="s">
        <v>299</v>
      </c>
      <c r="I9" s="4" t="s">
        <v>300</v>
      </c>
      <c r="J9" s="4">
        <f>VLOOKUP(B9,sql查询!J:Q,2,0)</f>
        <v>56</v>
      </c>
      <c r="K9" s="4">
        <f>VLOOKUP(B9,sql查询!J:Q,3,0)</f>
        <v>1</v>
      </c>
      <c r="L9" s="4">
        <f>VLOOKUP(B9,sql查询!J:Q,4,0)</f>
        <v>127</v>
      </c>
      <c r="M9" s="4">
        <f>VLOOKUP(B9,sql查询!J:Q,5,0)</f>
        <v>1704</v>
      </c>
      <c r="N9" s="4">
        <f>VLOOKUP(B9,sql查询!J:Q,6,0)</f>
        <v>21976</v>
      </c>
      <c r="O9" s="4">
        <f>VLOOKUP(B9,sql查询!J:Q,7,0)</f>
        <v>0</v>
      </c>
      <c r="P9" s="4">
        <f>VLOOKUP(B9,sql查询!J:Q,8,0)</f>
        <v>4</v>
      </c>
    </row>
    <row r="10" spans="1:16" s="3" customFormat="1" ht="14.5" x14ac:dyDescent="0.3">
      <c r="A10" s="4" t="s">
        <v>90</v>
      </c>
      <c r="B10" s="4">
        <v>218599</v>
      </c>
      <c r="C10" s="4" t="s">
        <v>33</v>
      </c>
      <c r="D10" s="4" t="s">
        <v>34</v>
      </c>
      <c r="E10" s="4" t="s">
        <v>35</v>
      </c>
      <c r="F10" s="4" t="s">
        <v>6</v>
      </c>
      <c r="G10" s="4" t="s">
        <v>91</v>
      </c>
      <c r="H10" s="4" t="s">
        <v>299</v>
      </c>
      <c r="I10" s="4" t="s">
        <v>300</v>
      </c>
      <c r="J10" s="4">
        <f>VLOOKUP(B10,sql查询!J:Q,2,0)</f>
        <v>6</v>
      </c>
      <c r="K10" s="4" t="str">
        <f>VLOOKUP(B10,sql查询!J:Q,3,0)</f>
        <v>NULL</v>
      </c>
      <c r="L10" s="4">
        <f>VLOOKUP(B10,sql查询!J:Q,4,0)</f>
        <v>147</v>
      </c>
      <c r="M10" s="4">
        <f>VLOOKUP(B10,sql查询!J:Q,5,0)</f>
        <v>6708</v>
      </c>
      <c r="N10" s="4">
        <f>VLOOKUP(B10,sql查询!J:Q,6,0)</f>
        <v>5153</v>
      </c>
      <c r="O10" s="4">
        <f>VLOOKUP(B10,sql查询!J:Q,7,0)</f>
        <v>0</v>
      </c>
      <c r="P10" s="4">
        <f>VLOOKUP(B10,sql查询!J:Q,8,0)</f>
        <v>5</v>
      </c>
    </row>
    <row r="11" spans="1:16" s="3" customFormat="1" ht="14.5" x14ac:dyDescent="0.3">
      <c r="A11" s="4" t="s">
        <v>90</v>
      </c>
      <c r="B11" s="4">
        <v>218599</v>
      </c>
      <c r="C11" s="4" t="s">
        <v>33</v>
      </c>
      <c r="D11" s="4" t="s">
        <v>34</v>
      </c>
      <c r="E11" s="4" t="s">
        <v>35</v>
      </c>
      <c r="F11" s="4" t="s">
        <v>6</v>
      </c>
      <c r="G11" s="4" t="s">
        <v>92</v>
      </c>
      <c r="H11" s="4" t="s">
        <v>299</v>
      </c>
      <c r="I11" s="4" t="s">
        <v>300</v>
      </c>
      <c r="J11" s="4">
        <f>VLOOKUP(B11,sql查询!J:Q,2,0)</f>
        <v>6</v>
      </c>
      <c r="K11" s="4" t="str">
        <f>VLOOKUP(B11,sql查询!J:Q,3,0)</f>
        <v>NULL</v>
      </c>
      <c r="L11" s="4">
        <f>VLOOKUP(B11,sql查询!J:Q,4,0)</f>
        <v>147</v>
      </c>
      <c r="M11" s="4">
        <f>VLOOKUP(B11,sql查询!J:Q,5,0)</f>
        <v>6708</v>
      </c>
      <c r="N11" s="4">
        <f>VLOOKUP(B11,sql查询!J:Q,6,0)</f>
        <v>5153</v>
      </c>
      <c r="O11" s="4">
        <f>VLOOKUP(B11,sql查询!J:Q,7,0)</f>
        <v>0</v>
      </c>
      <c r="P11" s="4">
        <f>VLOOKUP(B11,sql查询!J:Q,8,0)</f>
        <v>5</v>
      </c>
    </row>
    <row r="12" spans="1:16" s="3" customFormat="1" ht="14.5" x14ac:dyDescent="0.3">
      <c r="A12" s="4" t="s">
        <v>37</v>
      </c>
      <c r="B12" s="4">
        <v>314804</v>
      </c>
      <c r="C12" s="4">
        <v>20170206948822</v>
      </c>
      <c r="D12" s="4" t="s">
        <v>28</v>
      </c>
      <c r="E12" s="4" t="s">
        <v>29</v>
      </c>
      <c r="F12" s="4" t="s">
        <v>6</v>
      </c>
      <c r="G12" s="4" t="s">
        <v>93</v>
      </c>
      <c r="H12" s="4" t="s">
        <v>299</v>
      </c>
      <c r="I12" s="4" t="s">
        <v>300</v>
      </c>
      <c r="J12" s="4">
        <f>VLOOKUP(B12,sql查询!J:Q,2,0)</f>
        <v>79</v>
      </c>
      <c r="K12" s="4">
        <f>VLOOKUP(B12,sql查询!J:Q,3,0)</f>
        <v>28</v>
      </c>
      <c r="L12" s="4">
        <f>VLOOKUP(B12,sql查询!J:Q,4,0)</f>
        <v>477</v>
      </c>
      <c r="M12" s="4">
        <f>VLOOKUP(B12,sql查询!J:Q,5,0)</f>
        <v>2065</v>
      </c>
      <c r="N12" s="4">
        <f>VLOOKUP(B12,sql查询!J:Q,6,0)</f>
        <v>4148</v>
      </c>
      <c r="O12" s="4">
        <f>VLOOKUP(B12,sql查询!J:Q,7,0)</f>
        <v>0</v>
      </c>
      <c r="P12" s="4">
        <f>VLOOKUP(B12,sql查询!J:Q,8,0)</f>
        <v>5</v>
      </c>
    </row>
    <row r="13" spans="1:16" s="3" customFormat="1" ht="14.5" x14ac:dyDescent="0.3">
      <c r="A13" s="4" t="s">
        <v>94</v>
      </c>
      <c r="B13" s="4">
        <v>245389</v>
      </c>
      <c r="C13" s="4" t="s">
        <v>95</v>
      </c>
      <c r="D13" s="4" t="s">
        <v>96</v>
      </c>
      <c r="E13" s="4" t="s">
        <v>97</v>
      </c>
      <c r="F13" s="4" t="s">
        <v>6</v>
      </c>
      <c r="G13" s="4" t="s">
        <v>98</v>
      </c>
      <c r="H13" s="4" t="s">
        <v>299</v>
      </c>
      <c r="I13" s="4" t="s">
        <v>300</v>
      </c>
      <c r="J13" s="4">
        <f>VLOOKUP(B13,sql查询!J:Q,2,0)</f>
        <v>10</v>
      </c>
      <c r="K13" s="4">
        <f>VLOOKUP(B13,sql查询!J:Q,3,0)</f>
        <v>1</v>
      </c>
      <c r="L13" s="4">
        <f>VLOOKUP(B13,sql查询!J:Q,4,0)</f>
        <v>167</v>
      </c>
      <c r="M13" s="4">
        <f>VLOOKUP(B13,sql查询!J:Q,5,0)</f>
        <v>9551</v>
      </c>
      <c r="N13" s="4">
        <f>VLOOKUP(B13,sql查询!J:Q,6,0)</f>
        <v>30466</v>
      </c>
      <c r="O13" s="4">
        <f>VLOOKUP(B13,sql查询!J:Q,7,0)</f>
        <v>0</v>
      </c>
      <c r="P13" s="4">
        <f>VLOOKUP(B13,sql查询!J:Q,8,0)</f>
        <v>5</v>
      </c>
    </row>
    <row r="14" spans="1:16" s="3" customFormat="1" ht="14.5" x14ac:dyDescent="0.3">
      <c r="A14" s="4" t="s">
        <v>36</v>
      </c>
      <c r="B14" s="4">
        <v>234695</v>
      </c>
      <c r="C14" s="4" t="s">
        <v>24</v>
      </c>
      <c r="D14" s="4" t="s">
        <v>24</v>
      </c>
      <c r="E14" s="4" t="s">
        <v>25</v>
      </c>
      <c r="F14" s="4" t="s">
        <v>6</v>
      </c>
      <c r="G14" s="4" t="s">
        <v>99</v>
      </c>
      <c r="H14" s="4" t="s">
        <v>299</v>
      </c>
      <c r="I14" s="4" t="s">
        <v>300</v>
      </c>
      <c r="J14" s="4">
        <f>VLOOKUP(B14,sql查询!J:Q,2,0)</f>
        <v>4</v>
      </c>
      <c r="K14" s="4" t="str">
        <f>VLOOKUP(B14,sql查询!J:Q,3,0)</f>
        <v>NULL</v>
      </c>
      <c r="L14" s="4">
        <f>VLOOKUP(B14,sql查询!J:Q,4,0)</f>
        <v>531</v>
      </c>
      <c r="M14" s="4">
        <f>VLOOKUP(B14,sql查询!J:Q,5,0)</f>
        <v>9865</v>
      </c>
      <c r="N14" s="4">
        <f>VLOOKUP(B14,sql查询!J:Q,6,0)</f>
        <v>2979</v>
      </c>
      <c r="O14" s="4">
        <f>VLOOKUP(B14,sql查询!J:Q,7,0)</f>
        <v>0</v>
      </c>
      <c r="P14" s="4">
        <f>VLOOKUP(B14,sql查询!J:Q,8,0)</f>
        <v>5</v>
      </c>
    </row>
    <row r="15" spans="1:16" s="3" customFormat="1" ht="14.5" x14ac:dyDescent="0.3">
      <c r="A15" s="4" t="s">
        <v>94</v>
      </c>
      <c r="B15" s="4">
        <v>451235</v>
      </c>
      <c r="C15" s="4" t="s">
        <v>100</v>
      </c>
      <c r="D15" s="4" t="s">
        <v>101</v>
      </c>
      <c r="E15" s="4" t="s">
        <v>102</v>
      </c>
      <c r="F15" s="4" t="s">
        <v>6</v>
      </c>
      <c r="G15" s="4" t="s">
        <v>103</v>
      </c>
      <c r="H15" s="4" t="s">
        <v>299</v>
      </c>
      <c r="I15" s="4" t="s">
        <v>300</v>
      </c>
      <c r="J15" s="4">
        <f>VLOOKUP(B15,sql查询!J:Q,2,0)</f>
        <v>728</v>
      </c>
      <c r="K15" s="4">
        <f>VLOOKUP(B15,sql查询!J:Q,3,0)</f>
        <v>2</v>
      </c>
      <c r="L15" s="4">
        <f>VLOOKUP(B15,sql查询!J:Q,4,0)</f>
        <v>1252</v>
      </c>
      <c r="M15" s="4">
        <f>VLOOKUP(B15,sql查询!J:Q,5,0)</f>
        <v>5642</v>
      </c>
      <c r="N15" s="4">
        <f>VLOOKUP(B15,sql查询!J:Q,6,0)</f>
        <v>16472</v>
      </c>
      <c r="O15" s="4">
        <f>VLOOKUP(B15,sql查询!J:Q,7,0)</f>
        <v>0</v>
      </c>
      <c r="P15" s="4">
        <f>VLOOKUP(B15,sql查询!J:Q,8,0)</f>
        <v>5</v>
      </c>
    </row>
    <row r="16" spans="1:16" s="3" customFormat="1" ht="14.5" x14ac:dyDescent="0.3">
      <c r="A16" s="4" t="s">
        <v>90</v>
      </c>
      <c r="B16" s="4">
        <v>313992</v>
      </c>
      <c r="C16" s="4" t="s">
        <v>104</v>
      </c>
      <c r="D16" s="4" t="s">
        <v>105</v>
      </c>
      <c r="E16" s="4" t="s">
        <v>106</v>
      </c>
      <c r="F16" s="4" t="s">
        <v>6</v>
      </c>
      <c r="G16" s="4" t="s">
        <v>107</v>
      </c>
      <c r="H16" s="4" t="s">
        <v>299</v>
      </c>
      <c r="I16" s="4" t="s">
        <v>300</v>
      </c>
      <c r="J16" s="4">
        <f>VLOOKUP(B16,sql查询!J:Q,2,0)</f>
        <v>6</v>
      </c>
      <c r="K16" s="4" t="str">
        <f>VLOOKUP(B16,sql查询!J:Q,3,0)</f>
        <v>NULL</v>
      </c>
      <c r="L16" s="4" t="str">
        <f>VLOOKUP(B16,sql查询!J:Q,4,0)</f>
        <v>NULL</v>
      </c>
      <c r="M16" s="4">
        <f>VLOOKUP(B16,sql查询!J:Q,5,0)</f>
        <v>6170</v>
      </c>
      <c r="N16" s="4">
        <f>VLOOKUP(B16,sql查询!J:Q,6,0)</f>
        <v>30242</v>
      </c>
      <c r="O16" s="4">
        <f>VLOOKUP(B16,sql查询!J:Q,7,0)</f>
        <v>0</v>
      </c>
      <c r="P16" s="4">
        <f>VLOOKUP(B16,sql查询!J:Q,8,0)</f>
        <v>2</v>
      </c>
    </row>
    <row r="17" spans="1:16" s="3" customFormat="1" ht="14.5" x14ac:dyDescent="0.3">
      <c r="A17" s="4" t="s">
        <v>90</v>
      </c>
      <c r="B17" s="4">
        <v>319790</v>
      </c>
      <c r="C17" s="4" t="s">
        <v>108</v>
      </c>
      <c r="D17" s="4" t="s">
        <v>108</v>
      </c>
      <c r="E17" s="4" t="s">
        <v>109</v>
      </c>
      <c r="F17" s="4" t="s">
        <v>6</v>
      </c>
      <c r="G17" s="4" t="s">
        <v>110</v>
      </c>
      <c r="H17" s="4" t="s">
        <v>299</v>
      </c>
      <c r="I17" s="4" t="s">
        <v>300</v>
      </c>
      <c r="J17" s="4">
        <f>VLOOKUP(B17,sql查询!J:Q,2,0)</f>
        <v>5</v>
      </c>
      <c r="K17" s="4" t="str">
        <f>VLOOKUP(B17,sql查询!J:Q,3,0)</f>
        <v>NULL</v>
      </c>
      <c r="L17" s="4">
        <f>VLOOKUP(B17,sql查询!J:Q,4,0)</f>
        <v>1</v>
      </c>
      <c r="M17" s="4">
        <f>VLOOKUP(B17,sql查询!J:Q,5,0)</f>
        <v>4997</v>
      </c>
      <c r="N17" s="4">
        <f>VLOOKUP(B17,sql查询!J:Q,6,0)</f>
        <v>36193</v>
      </c>
      <c r="O17" s="4">
        <f>VLOOKUP(B17,sql查询!J:Q,7,0)</f>
        <v>0</v>
      </c>
      <c r="P17" s="4">
        <f>VLOOKUP(B17,sql查询!J:Q,8,0)</f>
        <v>2</v>
      </c>
    </row>
    <row r="18" spans="1:16" s="3" customFormat="1" ht="14.5" x14ac:dyDescent="0.3">
      <c r="A18" s="4" t="s">
        <v>36</v>
      </c>
      <c r="B18" s="4">
        <v>319790</v>
      </c>
      <c r="C18" s="4" t="s">
        <v>108</v>
      </c>
      <c r="D18" s="4" t="s">
        <v>108</v>
      </c>
      <c r="E18" s="4" t="s">
        <v>109</v>
      </c>
      <c r="F18" s="4" t="s">
        <v>6</v>
      </c>
      <c r="G18" s="4" t="s">
        <v>111</v>
      </c>
      <c r="H18" s="4" t="s">
        <v>299</v>
      </c>
      <c r="I18" s="4" t="s">
        <v>300</v>
      </c>
      <c r="J18" s="4">
        <f>VLOOKUP(B18,sql查询!J:Q,2,0)</f>
        <v>5</v>
      </c>
      <c r="K18" s="4" t="str">
        <f>VLOOKUP(B18,sql查询!J:Q,3,0)</f>
        <v>NULL</v>
      </c>
      <c r="L18" s="4">
        <f>VLOOKUP(B18,sql查询!J:Q,4,0)</f>
        <v>1</v>
      </c>
      <c r="M18" s="4">
        <f>VLOOKUP(B18,sql查询!J:Q,5,0)</f>
        <v>4997</v>
      </c>
      <c r="N18" s="4">
        <f>VLOOKUP(B18,sql查询!J:Q,6,0)</f>
        <v>36193</v>
      </c>
      <c r="O18" s="4">
        <f>VLOOKUP(B18,sql查询!J:Q,7,0)</f>
        <v>0</v>
      </c>
      <c r="P18" s="4">
        <f>VLOOKUP(B18,sql查询!J:Q,8,0)</f>
        <v>2</v>
      </c>
    </row>
    <row r="19" spans="1:16" s="3" customFormat="1" ht="14.5" x14ac:dyDescent="0.3">
      <c r="A19" s="4" t="s">
        <v>94</v>
      </c>
      <c r="B19" s="4">
        <v>319790</v>
      </c>
      <c r="C19" s="4" t="s">
        <v>108</v>
      </c>
      <c r="D19" s="4" t="s">
        <v>108</v>
      </c>
      <c r="E19" s="4" t="s">
        <v>109</v>
      </c>
      <c r="F19" s="4" t="s">
        <v>6</v>
      </c>
      <c r="G19" s="4" t="s">
        <v>112</v>
      </c>
      <c r="H19" s="4" t="s">
        <v>299</v>
      </c>
      <c r="I19" s="4" t="s">
        <v>300</v>
      </c>
      <c r="J19" s="4">
        <f>VLOOKUP(B19,sql查询!J:Q,2,0)</f>
        <v>5</v>
      </c>
      <c r="K19" s="4" t="str">
        <f>VLOOKUP(B19,sql查询!J:Q,3,0)</f>
        <v>NULL</v>
      </c>
      <c r="L19" s="4">
        <f>VLOOKUP(B19,sql查询!J:Q,4,0)</f>
        <v>1</v>
      </c>
      <c r="M19" s="4">
        <f>VLOOKUP(B19,sql查询!J:Q,5,0)</f>
        <v>4997</v>
      </c>
      <c r="N19" s="4">
        <f>VLOOKUP(B19,sql查询!J:Q,6,0)</f>
        <v>36193</v>
      </c>
      <c r="O19" s="4">
        <f>VLOOKUP(B19,sql查询!J:Q,7,0)</f>
        <v>0</v>
      </c>
      <c r="P19" s="4">
        <f>VLOOKUP(B19,sql查询!J:Q,8,0)</f>
        <v>2</v>
      </c>
    </row>
    <row r="20" spans="1:16" s="3" customFormat="1" ht="14.5" x14ac:dyDescent="0.3">
      <c r="A20" s="4" t="s">
        <v>16</v>
      </c>
      <c r="B20" s="4">
        <v>319790</v>
      </c>
      <c r="C20" s="4" t="s">
        <v>108</v>
      </c>
      <c r="D20" s="4" t="s">
        <v>108</v>
      </c>
      <c r="E20" s="4" t="s">
        <v>109</v>
      </c>
      <c r="F20" s="4" t="s">
        <v>6</v>
      </c>
      <c r="G20" s="4" t="s">
        <v>113</v>
      </c>
      <c r="H20" s="4" t="s">
        <v>299</v>
      </c>
      <c r="I20" s="4" t="s">
        <v>300</v>
      </c>
      <c r="J20" s="4">
        <f>VLOOKUP(B20,sql查询!J:Q,2,0)</f>
        <v>5</v>
      </c>
      <c r="K20" s="4" t="str">
        <f>VLOOKUP(B20,sql查询!J:Q,3,0)</f>
        <v>NULL</v>
      </c>
      <c r="L20" s="4">
        <f>VLOOKUP(B20,sql查询!J:Q,4,0)</f>
        <v>1</v>
      </c>
      <c r="M20" s="4">
        <f>VLOOKUP(B20,sql查询!J:Q,5,0)</f>
        <v>4997</v>
      </c>
      <c r="N20" s="4">
        <f>VLOOKUP(B20,sql查询!J:Q,6,0)</f>
        <v>36193</v>
      </c>
      <c r="O20" s="4">
        <f>VLOOKUP(B20,sql查询!J:Q,7,0)</f>
        <v>0</v>
      </c>
      <c r="P20" s="4">
        <f>VLOOKUP(B20,sql查询!J:Q,8,0)</f>
        <v>2</v>
      </c>
    </row>
    <row r="21" spans="1:16" s="3" customFormat="1" ht="14.5" x14ac:dyDescent="0.3">
      <c r="A21" s="4" t="s">
        <v>94</v>
      </c>
      <c r="B21" s="4">
        <v>366580</v>
      </c>
      <c r="C21" s="4" t="s">
        <v>114</v>
      </c>
      <c r="D21" s="4" t="s">
        <v>115</v>
      </c>
      <c r="E21" s="4" t="s">
        <v>116</v>
      </c>
      <c r="F21" s="4" t="s">
        <v>6</v>
      </c>
      <c r="G21" s="4" t="s">
        <v>117</v>
      </c>
      <c r="H21" s="4" t="s">
        <v>301</v>
      </c>
      <c r="I21" s="4" t="s">
        <v>300</v>
      </c>
      <c r="J21" s="4">
        <f>VLOOKUP(B21,sql查询!J:Q,2,0)</f>
        <v>6</v>
      </c>
      <c r="K21" s="4" t="str">
        <f>VLOOKUP(B21,sql查询!J:Q,3,0)</f>
        <v>NULL</v>
      </c>
      <c r="L21" s="4">
        <f>VLOOKUP(B21,sql查询!J:Q,4,0)</f>
        <v>1</v>
      </c>
      <c r="M21" s="4">
        <f>VLOOKUP(B21,sql查询!J:Q,5,0)</f>
        <v>2549</v>
      </c>
      <c r="N21" s="4">
        <f>VLOOKUP(B21,sql查询!J:Q,6,0)</f>
        <v>27038</v>
      </c>
      <c r="O21" s="4">
        <f>VLOOKUP(B21,sql查询!J:Q,7,0)</f>
        <v>0</v>
      </c>
      <c r="P21" s="4">
        <f>VLOOKUP(B21,sql查询!J:Q,8,0)</f>
        <v>2</v>
      </c>
    </row>
    <row r="22" spans="1:16" s="3" customFormat="1" ht="14.5" x14ac:dyDescent="0.3">
      <c r="A22" s="4" t="s">
        <v>16</v>
      </c>
      <c r="B22" s="4">
        <v>366580</v>
      </c>
      <c r="C22" s="4" t="s">
        <v>114</v>
      </c>
      <c r="D22" s="4" t="s">
        <v>115</v>
      </c>
      <c r="E22" s="4" t="s">
        <v>116</v>
      </c>
      <c r="F22" s="4" t="s">
        <v>6</v>
      </c>
      <c r="G22" s="4" t="s">
        <v>118</v>
      </c>
      <c r="H22" s="4" t="s">
        <v>301</v>
      </c>
      <c r="I22" s="4" t="s">
        <v>300</v>
      </c>
      <c r="J22" s="4">
        <f>VLOOKUP(B22,sql查询!J:Q,2,0)</f>
        <v>6</v>
      </c>
      <c r="K22" s="4" t="str">
        <f>VLOOKUP(B22,sql查询!J:Q,3,0)</f>
        <v>NULL</v>
      </c>
      <c r="L22" s="4">
        <f>VLOOKUP(B22,sql查询!J:Q,4,0)</f>
        <v>1</v>
      </c>
      <c r="M22" s="4">
        <f>VLOOKUP(B22,sql查询!J:Q,5,0)</f>
        <v>2549</v>
      </c>
      <c r="N22" s="4">
        <f>VLOOKUP(B22,sql查询!J:Q,6,0)</f>
        <v>27038</v>
      </c>
      <c r="O22" s="4">
        <f>VLOOKUP(B22,sql查询!J:Q,7,0)</f>
        <v>0</v>
      </c>
      <c r="P22" s="4">
        <f>VLOOKUP(B22,sql查询!J:Q,8,0)</f>
        <v>2</v>
      </c>
    </row>
    <row r="23" spans="1:16" s="3" customFormat="1" ht="14.5" x14ac:dyDescent="0.3">
      <c r="A23" s="4" t="s">
        <v>36</v>
      </c>
      <c r="B23" s="4">
        <v>366580</v>
      </c>
      <c r="C23" s="4" t="s">
        <v>114</v>
      </c>
      <c r="D23" s="4" t="s">
        <v>115</v>
      </c>
      <c r="E23" s="4" t="s">
        <v>116</v>
      </c>
      <c r="F23" s="4" t="s">
        <v>6</v>
      </c>
      <c r="G23" s="4" t="s">
        <v>119</v>
      </c>
      <c r="H23" s="4" t="s">
        <v>301</v>
      </c>
      <c r="I23" s="4" t="s">
        <v>300</v>
      </c>
      <c r="J23" s="4">
        <f>VLOOKUP(B23,sql查询!J:Q,2,0)</f>
        <v>6</v>
      </c>
      <c r="K23" s="4" t="str">
        <f>VLOOKUP(B23,sql查询!J:Q,3,0)</f>
        <v>NULL</v>
      </c>
      <c r="L23" s="4">
        <f>VLOOKUP(B23,sql查询!J:Q,4,0)</f>
        <v>1</v>
      </c>
      <c r="M23" s="4">
        <f>VLOOKUP(B23,sql查询!J:Q,5,0)</f>
        <v>2549</v>
      </c>
      <c r="N23" s="4">
        <f>VLOOKUP(B23,sql查询!J:Q,6,0)</f>
        <v>27038</v>
      </c>
      <c r="O23" s="4">
        <f>VLOOKUP(B23,sql查询!J:Q,7,0)</f>
        <v>0</v>
      </c>
      <c r="P23" s="4">
        <f>VLOOKUP(B23,sql查询!J:Q,8,0)</f>
        <v>2</v>
      </c>
    </row>
    <row r="24" spans="1:16" s="3" customFormat="1" ht="14.5" x14ac:dyDescent="0.3">
      <c r="A24" s="4" t="s">
        <v>120</v>
      </c>
      <c r="B24" s="4">
        <v>366580</v>
      </c>
      <c r="C24" s="4" t="s">
        <v>114</v>
      </c>
      <c r="D24" s="4" t="s">
        <v>115</v>
      </c>
      <c r="E24" s="4" t="s">
        <v>116</v>
      </c>
      <c r="F24" s="4" t="s">
        <v>6</v>
      </c>
      <c r="G24" s="4" t="s">
        <v>121</v>
      </c>
      <c r="H24" s="4" t="s">
        <v>301</v>
      </c>
      <c r="I24" s="4" t="s">
        <v>300</v>
      </c>
      <c r="J24" s="4">
        <f>VLOOKUP(B24,sql查询!J:Q,2,0)</f>
        <v>6</v>
      </c>
      <c r="K24" s="4" t="str">
        <f>VLOOKUP(B24,sql查询!J:Q,3,0)</f>
        <v>NULL</v>
      </c>
      <c r="L24" s="4">
        <f>VLOOKUP(B24,sql查询!J:Q,4,0)</f>
        <v>1</v>
      </c>
      <c r="M24" s="4">
        <f>VLOOKUP(B24,sql查询!J:Q,5,0)</f>
        <v>2549</v>
      </c>
      <c r="N24" s="4">
        <f>VLOOKUP(B24,sql查询!J:Q,6,0)</f>
        <v>27038</v>
      </c>
      <c r="O24" s="4">
        <f>VLOOKUP(B24,sql查询!J:Q,7,0)</f>
        <v>0</v>
      </c>
      <c r="P24" s="4">
        <f>VLOOKUP(B24,sql查询!J:Q,8,0)</f>
        <v>2</v>
      </c>
    </row>
    <row r="25" spans="1:16" s="3" customFormat="1" ht="14.5" x14ac:dyDescent="0.3">
      <c r="A25" s="4" t="s">
        <v>16</v>
      </c>
      <c r="B25" s="4">
        <v>313992</v>
      </c>
      <c r="C25" s="4" t="s">
        <v>104</v>
      </c>
      <c r="D25" s="4" t="s">
        <v>105</v>
      </c>
      <c r="E25" s="4" t="s">
        <v>106</v>
      </c>
      <c r="F25" s="4" t="s">
        <v>6</v>
      </c>
      <c r="G25" s="4" t="s">
        <v>122</v>
      </c>
      <c r="H25" s="4" t="s">
        <v>301</v>
      </c>
      <c r="I25" s="4" t="s">
        <v>300</v>
      </c>
      <c r="J25" s="4">
        <f>VLOOKUP(B25,sql查询!J:Q,2,0)</f>
        <v>6</v>
      </c>
      <c r="K25" s="4" t="str">
        <f>VLOOKUP(B25,sql查询!J:Q,3,0)</f>
        <v>NULL</v>
      </c>
      <c r="L25" s="4" t="str">
        <f>VLOOKUP(B25,sql查询!J:Q,4,0)</f>
        <v>NULL</v>
      </c>
      <c r="M25" s="4">
        <f>VLOOKUP(B25,sql查询!J:Q,5,0)</f>
        <v>6170</v>
      </c>
      <c r="N25" s="4">
        <f>VLOOKUP(B25,sql查询!J:Q,6,0)</f>
        <v>30242</v>
      </c>
      <c r="O25" s="4">
        <f>VLOOKUP(B25,sql查询!J:Q,7,0)</f>
        <v>0</v>
      </c>
      <c r="P25" s="4">
        <f>VLOOKUP(B25,sql查询!J:Q,8,0)</f>
        <v>2</v>
      </c>
    </row>
    <row r="26" spans="1:16" s="3" customFormat="1" ht="14.5" x14ac:dyDescent="0.3">
      <c r="A26" s="4" t="s">
        <v>94</v>
      </c>
      <c r="B26" s="4">
        <v>313992</v>
      </c>
      <c r="C26" s="4" t="s">
        <v>104</v>
      </c>
      <c r="D26" s="4" t="s">
        <v>105</v>
      </c>
      <c r="E26" s="4" t="s">
        <v>106</v>
      </c>
      <c r="F26" s="4" t="s">
        <v>6</v>
      </c>
      <c r="G26" s="4" t="s">
        <v>123</v>
      </c>
      <c r="H26" s="4" t="s">
        <v>301</v>
      </c>
      <c r="I26" s="4" t="s">
        <v>300</v>
      </c>
      <c r="J26" s="4">
        <f>VLOOKUP(B26,sql查询!J:Q,2,0)</f>
        <v>6</v>
      </c>
      <c r="K26" s="4" t="str">
        <f>VLOOKUP(B26,sql查询!J:Q,3,0)</f>
        <v>NULL</v>
      </c>
      <c r="L26" s="4" t="str">
        <f>VLOOKUP(B26,sql查询!J:Q,4,0)</f>
        <v>NULL</v>
      </c>
      <c r="M26" s="4">
        <f>VLOOKUP(B26,sql查询!J:Q,5,0)</f>
        <v>6170</v>
      </c>
      <c r="N26" s="4">
        <f>VLOOKUP(B26,sql查询!J:Q,6,0)</f>
        <v>30242</v>
      </c>
      <c r="O26" s="4">
        <f>VLOOKUP(B26,sql查询!J:Q,7,0)</f>
        <v>0</v>
      </c>
      <c r="P26" s="4">
        <f>VLOOKUP(B26,sql查询!J:Q,8,0)</f>
        <v>2</v>
      </c>
    </row>
    <row r="27" spans="1:16" s="3" customFormat="1" ht="14.5" x14ac:dyDescent="0.3">
      <c r="A27" s="4" t="s">
        <v>124</v>
      </c>
      <c r="B27" s="4">
        <v>313992</v>
      </c>
      <c r="C27" s="4" t="s">
        <v>104</v>
      </c>
      <c r="D27" s="4" t="s">
        <v>105</v>
      </c>
      <c r="E27" s="4" t="s">
        <v>106</v>
      </c>
      <c r="F27" s="4" t="s">
        <v>6</v>
      </c>
      <c r="G27" s="4" t="s">
        <v>125</v>
      </c>
      <c r="H27" s="4" t="s">
        <v>301</v>
      </c>
      <c r="I27" s="4" t="s">
        <v>300</v>
      </c>
      <c r="J27" s="4">
        <f>VLOOKUP(B27,sql查询!J:Q,2,0)</f>
        <v>6</v>
      </c>
      <c r="K27" s="4" t="str">
        <f>VLOOKUP(B27,sql查询!J:Q,3,0)</f>
        <v>NULL</v>
      </c>
      <c r="L27" s="4" t="str">
        <f>VLOOKUP(B27,sql查询!J:Q,4,0)</f>
        <v>NULL</v>
      </c>
      <c r="M27" s="4">
        <f>VLOOKUP(B27,sql查询!J:Q,5,0)</f>
        <v>6170</v>
      </c>
      <c r="N27" s="4">
        <f>VLOOKUP(B27,sql查询!J:Q,6,0)</f>
        <v>30242</v>
      </c>
      <c r="O27" s="4">
        <f>VLOOKUP(B27,sql查询!J:Q,7,0)</f>
        <v>0</v>
      </c>
      <c r="P27" s="4">
        <f>VLOOKUP(B27,sql查询!J:Q,8,0)</f>
        <v>2</v>
      </c>
    </row>
    <row r="28" spans="1:16" s="3" customFormat="1" ht="14.5" x14ac:dyDescent="0.3">
      <c r="A28" s="4" t="s">
        <v>120</v>
      </c>
      <c r="B28" s="4">
        <v>574493</v>
      </c>
      <c r="C28" s="4" t="s">
        <v>126</v>
      </c>
      <c r="D28" s="4" t="s">
        <v>127</v>
      </c>
      <c r="E28" s="4" t="s">
        <v>128</v>
      </c>
      <c r="F28" s="4" t="s">
        <v>6</v>
      </c>
      <c r="G28" s="4" t="s">
        <v>129</v>
      </c>
      <c r="H28" s="4" t="s">
        <v>301</v>
      </c>
      <c r="I28" s="4" t="s">
        <v>300</v>
      </c>
      <c r="J28" s="4">
        <f>VLOOKUP(B28,sql查询!J:Q,2,0)</f>
        <v>13</v>
      </c>
      <c r="K28" s="4" t="str">
        <f>VLOOKUP(B28,sql查询!J:Q,3,0)</f>
        <v>NULL</v>
      </c>
      <c r="L28" s="4">
        <f>VLOOKUP(B28,sql查询!J:Q,4,0)</f>
        <v>3</v>
      </c>
      <c r="M28" s="4">
        <f>VLOOKUP(B28,sql查询!J:Q,5,0)</f>
        <v>1198</v>
      </c>
      <c r="N28" s="4">
        <f>VLOOKUP(B28,sql查询!J:Q,6,0)</f>
        <v>21162</v>
      </c>
      <c r="O28" s="4">
        <f>VLOOKUP(B28,sql查询!J:Q,7,0)</f>
        <v>0</v>
      </c>
      <c r="P28" s="4">
        <f>VLOOKUP(B28,sql查询!J:Q,8,0)</f>
        <v>5</v>
      </c>
    </row>
    <row r="29" spans="1:16" s="3" customFormat="1" ht="14.5" x14ac:dyDescent="0.3">
      <c r="A29" s="4" t="s">
        <v>94</v>
      </c>
      <c r="B29" s="4">
        <v>574493</v>
      </c>
      <c r="C29" s="4" t="s">
        <v>126</v>
      </c>
      <c r="D29" s="4" t="s">
        <v>127</v>
      </c>
      <c r="E29" s="4" t="s">
        <v>128</v>
      </c>
      <c r="F29" s="4" t="s">
        <v>6</v>
      </c>
      <c r="G29" s="4" t="s">
        <v>130</v>
      </c>
      <c r="H29" s="4" t="s">
        <v>301</v>
      </c>
      <c r="I29" s="4" t="s">
        <v>300</v>
      </c>
      <c r="J29" s="4">
        <f>VLOOKUP(B29,sql查询!J:Q,2,0)</f>
        <v>13</v>
      </c>
      <c r="K29" s="4" t="str">
        <f>VLOOKUP(B29,sql查询!J:Q,3,0)</f>
        <v>NULL</v>
      </c>
      <c r="L29" s="4">
        <f>VLOOKUP(B29,sql查询!J:Q,4,0)</f>
        <v>3</v>
      </c>
      <c r="M29" s="4">
        <f>VLOOKUP(B29,sql查询!J:Q,5,0)</f>
        <v>1198</v>
      </c>
      <c r="N29" s="4">
        <f>VLOOKUP(B29,sql查询!J:Q,6,0)</f>
        <v>21162</v>
      </c>
      <c r="O29" s="4">
        <f>VLOOKUP(B29,sql查询!J:Q,7,0)</f>
        <v>0</v>
      </c>
      <c r="P29" s="4">
        <f>VLOOKUP(B29,sql查询!J:Q,8,0)</f>
        <v>5</v>
      </c>
    </row>
    <row r="30" spans="1:16" s="3" customFormat="1" ht="14.5" x14ac:dyDescent="0.3">
      <c r="A30" s="4" t="s">
        <v>36</v>
      </c>
      <c r="B30" s="4">
        <v>574493</v>
      </c>
      <c r="C30" s="4" t="s">
        <v>126</v>
      </c>
      <c r="D30" s="4" t="s">
        <v>127</v>
      </c>
      <c r="E30" s="4" t="s">
        <v>128</v>
      </c>
      <c r="F30" s="4" t="s">
        <v>6</v>
      </c>
      <c r="G30" s="4" t="s">
        <v>131</v>
      </c>
      <c r="H30" s="4" t="s">
        <v>301</v>
      </c>
      <c r="I30" s="4" t="s">
        <v>300</v>
      </c>
      <c r="J30" s="4">
        <f>VLOOKUP(B30,sql查询!J:Q,2,0)</f>
        <v>13</v>
      </c>
      <c r="K30" s="4" t="str">
        <f>VLOOKUP(B30,sql查询!J:Q,3,0)</f>
        <v>NULL</v>
      </c>
      <c r="L30" s="4">
        <f>VLOOKUP(B30,sql查询!J:Q,4,0)</f>
        <v>3</v>
      </c>
      <c r="M30" s="4">
        <f>VLOOKUP(B30,sql查询!J:Q,5,0)</f>
        <v>1198</v>
      </c>
      <c r="N30" s="4">
        <f>VLOOKUP(B30,sql查询!J:Q,6,0)</f>
        <v>21162</v>
      </c>
      <c r="O30" s="4">
        <f>VLOOKUP(B30,sql查询!J:Q,7,0)</f>
        <v>0</v>
      </c>
      <c r="P30" s="4">
        <f>VLOOKUP(B30,sql查询!J:Q,8,0)</f>
        <v>5</v>
      </c>
    </row>
    <row r="31" spans="1:16" s="3" customFormat="1" ht="14.5" x14ac:dyDescent="0.3">
      <c r="A31" s="4" t="s">
        <v>124</v>
      </c>
      <c r="B31" s="4">
        <v>574493</v>
      </c>
      <c r="C31" s="4" t="s">
        <v>126</v>
      </c>
      <c r="D31" s="4" t="s">
        <v>127</v>
      </c>
      <c r="E31" s="4" t="s">
        <v>128</v>
      </c>
      <c r="F31" s="4" t="s">
        <v>6</v>
      </c>
      <c r="G31" s="4" t="s">
        <v>132</v>
      </c>
      <c r="H31" s="4" t="s">
        <v>301</v>
      </c>
      <c r="I31" s="4" t="s">
        <v>300</v>
      </c>
      <c r="J31" s="4">
        <f>VLOOKUP(B31,sql查询!J:Q,2,0)</f>
        <v>13</v>
      </c>
      <c r="K31" s="4" t="str">
        <f>VLOOKUP(B31,sql查询!J:Q,3,0)</f>
        <v>NULL</v>
      </c>
      <c r="L31" s="4">
        <f>VLOOKUP(B31,sql查询!J:Q,4,0)</f>
        <v>3</v>
      </c>
      <c r="M31" s="4">
        <f>VLOOKUP(B31,sql查询!J:Q,5,0)</f>
        <v>1198</v>
      </c>
      <c r="N31" s="4">
        <f>VLOOKUP(B31,sql查询!J:Q,6,0)</f>
        <v>21162</v>
      </c>
      <c r="O31" s="4">
        <f>VLOOKUP(B31,sql查询!J:Q,7,0)</f>
        <v>0</v>
      </c>
      <c r="P31" s="4">
        <f>VLOOKUP(B31,sql查询!J:Q,8,0)</f>
        <v>5</v>
      </c>
    </row>
    <row r="32" spans="1:16" s="3" customFormat="1" ht="14.5" x14ac:dyDescent="0.3">
      <c r="A32" s="4" t="s">
        <v>94</v>
      </c>
      <c r="B32" s="4">
        <v>778125</v>
      </c>
      <c r="C32" s="4">
        <v>20221229582645</v>
      </c>
      <c r="D32" s="4" t="s">
        <v>40</v>
      </c>
      <c r="E32" s="4" t="s">
        <v>41</v>
      </c>
      <c r="F32" s="4" t="s">
        <v>6</v>
      </c>
      <c r="G32" s="4" t="s">
        <v>133</v>
      </c>
      <c r="H32" s="4" t="s">
        <v>301</v>
      </c>
      <c r="I32" s="4" t="s">
        <v>300</v>
      </c>
      <c r="J32" s="4">
        <f>VLOOKUP(B32,sql查询!J:Q,2,0)</f>
        <v>871</v>
      </c>
      <c r="K32" s="4">
        <f>VLOOKUP(B32,sql查询!J:Q,3,0)</f>
        <v>15</v>
      </c>
      <c r="L32" s="4">
        <f>VLOOKUP(B32,sql查询!J:Q,4,0)</f>
        <v>438</v>
      </c>
      <c r="M32" s="4">
        <f>VLOOKUP(B32,sql查询!J:Q,5,0)</f>
        <v>1491</v>
      </c>
      <c r="N32" s="4">
        <f>VLOOKUP(B32,sql查询!J:Q,6,0)</f>
        <v>4720</v>
      </c>
      <c r="O32" s="4">
        <f>VLOOKUP(B32,sql查询!J:Q,7,0)</f>
        <v>0</v>
      </c>
      <c r="P32" s="4">
        <f>VLOOKUP(B32,sql查询!J:Q,8,0)</f>
        <v>4</v>
      </c>
    </row>
    <row r="33" spans="1:16" s="3" customFormat="1" ht="14.5" x14ac:dyDescent="0.3">
      <c r="A33" s="4" t="s">
        <v>124</v>
      </c>
      <c r="B33" s="4">
        <v>778125</v>
      </c>
      <c r="C33" s="4">
        <v>20221229582645</v>
      </c>
      <c r="D33" s="4" t="s">
        <v>40</v>
      </c>
      <c r="E33" s="4" t="s">
        <v>41</v>
      </c>
      <c r="F33" s="4" t="s">
        <v>6</v>
      </c>
      <c r="G33" s="4" t="s">
        <v>134</v>
      </c>
      <c r="H33" s="4" t="s">
        <v>301</v>
      </c>
      <c r="I33" s="4" t="s">
        <v>300</v>
      </c>
      <c r="J33" s="4">
        <f>VLOOKUP(B33,sql查询!J:Q,2,0)</f>
        <v>871</v>
      </c>
      <c r="K33" s="4">
        <f>VLOOKUP(B33,sql查询!J:Q,3,0)</f>
        <v>15</v>
      </c>
      <c r="L33" s="4">
        <f>VLOOKUP(B33,sql查询!J:Q,4,0)</f>
        <v>438</v>
      </c>
      <c r="M33" s="4">
        <f>VLOOKUP(B33,sql查询!J:Q,5,0)</f>
        <v>1491</v>
      </c>
      <c r="N33" s="4">
        <f>VLOOKUP(B33,sql查询!J:Q,6,0)</f>
        <v>4720</v>
      </c>
      <c r="O33" s="4">
        <f>VLOOKUP(B33,sql查询!J:Q,7,0)</f>
        <v>0</v>
      </c>
      <c r="P33" s="4">
        <f>VLOOKUP(B33,sql查询!J:Q,8,0)</f>
        <v>4</v>
      </c>
    </row>
    <row r="34" spans="1:16" s="3" customFormat="1" ht="14.5" x14ac:dyDescent="0.3">
      <c r="A34" s="4" t="s">
        <v>94</v>
      </c>
      <c r="B34" s="4">
        <v>104847</v>
      </c>
      <c r="C34" s="4" t="s">
        <v>135</v>
      </c>
      <c r="D34" s="4" t="s">
        <v>136</v>
      </c>
      <c r="E34" s="4" t="s">
        <v>137</v>
      </c>
      <c r="F34" s="4" t="s">
        <v>6</v>
      </c>
      <c r="G34" s="4" t="s">
        <v>138</v>
      </c>
      <c r="H34" s="4" t="s">
        <v>301</v>
      </c>
      <c r="I34" s="4" t="s">
        <v>300</v>
      </c>
      <c r="J34" s="4">
        <f>VLOOKUP(B34,sql查询!J:Q,2,0)</f>
        <v>219</v>
      </c>
      <c r="K34" s="4" t="str">
        <f>VLOOKUP(B34,sql查询!J:Q,3,0)</f>
        <v>NULL</v>
      </c>
      <c r="L34" s="4">
        <f>VLOOKUP(B34,sql查询!J:Q,4,0)</f>
        <v>49</v>
      </c>
      <c r="M34" s="4">
        <f>VLOOKUP(B34,sql查询!J:Q,5,0)</f>
        <v>21333</v>
      </c>
      <c r="N34" s="4">
        <f>VLOOKUP(B34,sql查询!J:Q,6,0)</f>
        <v>56985</v>
      </c>
      <c r="O34" s="4">
        <f>VLOOKUP(B34,sql查询!J:Q,7,0)</f>
        <v>0</v>
      </c>
      <c r="P34" s="4">
        <f>VLOOKUP(B34,sql查询!J:Q,8,0)</f>
        <v>5</v>
      </c>
    </row>
    <row r="35" spans="1:16" s="3" customFormat="1" ht="14.5" x14ac:dyDescent="0.3">
      <c r="A35" s="4" t="s">
        <v>124</v>
      </c>
      <c r="B35" s="4">
        <v>759857</v>
      </c>
      <c r="C35" s="4">
        <v>20221121657790</v>
      </c>
      <c r="D35" s="4" t="s">
        <v>26</v>
      </c>
      <c r="E35" s="4" t="s">
        <v>139</v>
      </c>
      <c r="F35" s="4" t="s">
        <v>6</v>
      </c>
      <c r="G35" s="4" t="s">
        <v>140</v>
      </c>
      <c r="H35" s="4" t="s">
        <v>301</v>
      </c>
      <c r="I35" s="4" t="s">
        <v>300</v>
      </c>
      <c r="J35" s="4">
        <f>VLOOKUP(B35,sql查询!J:Q,2,0)</f>
        <v>7</v>
      </c>
      <c r="K35" s="4" t="str">
        <f>VLOOKUP(B35,sql查询!J:Q,3,0)</f>
        <v>NULL</v>
      </c>
      <c r="L35" s="4">
        <f>VLOOKUP(B35,sql查询!J:Q,4,0)</f>
        <v>147</v>
      </c>
      <c r="M35" s="4">
        <f>VLOOKUP(B35,sql查询!J:Q,5,0)</f>
        <v>2458</v>
      </c>
      <c r="N35" s="4">
        <f>VLOOKUP(B35,sql查询!J:Q,6,0)</f>
        <v>1078</v>
      </c>
      <c r="O35" s="4">
        <f>VLOOKUP(B35,sql查询!J:Q,7,0)</f>
        <v>0</v>
      </c>
      <c r="P35" s="4">
        <f>VLOOKUP(B35,sql查询!J:Q,8,0)</f>
        <v>5</v>
      </c>
    </row>
    <row r="36" spans="1:16" s="3" customFormat="1" ht="14.5" x14ac:dyDescent="0.3">
      <c r="A36" s="4" t="s">
        <v>124</v>
      </c>
      <c r="B36" s="4">
        <v>511532</v>
      </c>
      <c r="C36" s="4" t="s">
        <v>141</v>
      </c>
      <c r="D36" s="4" t="s">
        <v>142</v>
      </c>
      <c r="E36" s="4" t="s">
        <v>143</v>
      </c>
      <c r="F36" s="4" t="s">
        <v>6</v>
      </c>
      <c r="G36" s="4" t="s">
        <v>144</v>
      </c>
      <c r="H36" s="4" t="s">
        <v>302</v>
      </c>
      <c r="I36" s="4" t="s">
        <v>300</v>
      </c>
      <c r="J36" s="4">
        <f>VLOOKUP(B36,sql查询!J:Q,2,0)</f>
        <v>6</v>
      </c>
      <c r="K36" s="4" t="str">
        <f>VLOOKUP(B36,sql查询!J:Q,3,0)</f>
        <v>NULL</v>
      </c>
      <c r="L36" s="4">
        <f>VLOOKUP(B36,sql查询!J:Q,4,0)</f>
        <v>227</v>
      </c>
      <c r="M36" s="4">
        <f>VLOOKUP(B36,sql查询!J:Q,5,0)</f>
        <v>4135</v>
      </c>
      <c r="N36" s="4">
        <f>VLOOKUP(B36,sql查询!J:Q,6,0)</f>
        <v>1869</v>
      </c>
      <c r="O36" s="4">
        <f>VLOOKUP(B36,sql查询!J:Q,7,0)</f>
        <v>0</v>
      </c>
      <c r="P36" s="4">
        <f>VLOOKUP(B36,sql查询!J:Q,8,0)</f>
        <v>5</v>
      </c>
    </row>
    <row r="37" spans="1:16" s="3" customFormat="1" ht="14.5" x14ac:dyDescent="0.3">
      <c r="A37" s="4" t="s">
        <v>36</v>
      </c>
      <c r="B37" s="4">
        <v>180747</v>
      </c>
      <c r="C37" s="4" t="s">
        <v>145</v>
      </c>
      <c r="D37" s="4" t="s">
        <v>146</v>
      </c>
      <c r="E37" s="4" t="s">
        <v>147</v>
      </c>
      <c r="F37" s="4" t="s">
        <v>6</v>
      </c>
      <c r="G37" s="4" t="s">
        <v>148</v>
      </c>
      <c r="H37" s="4" t="s">
        <v>302</v>
      </c>
      <c r="I37" s="4" t="s">
        <v>300</v>
      </c>
      <c r="J37" s="4" t="str">
        <f>VLOOKUP(B37,sql查询!J:Q,2,0)</f>
        <v>NULL</v>
      </c>
      <c r="K37" s="4">
        <f>VLOOKUP(B37,sql查询!J:Q,3,0)</f>
        <v>2</v>
      </c>
      <c r="L37" s="4">
        <f>VLOOKUP(B37,sql查询!J:Q,4,0)</f>
        <v>8</v>
      </c>
      <c r="M37" s="4">
        <f>VLOOKUP(B37,sql查询!J:Q,5,0)</f>
        <v>1469</v>
      </c>
      <c r="N37" s="4">
        <f>VLOOKUP(B37,sql查询!J:Q,6,0)</f>
        <v>2679</v>
      </c>
      <c r="O37" s="4">
        <f>VLOOKUP(B37,sql查询!J:Q,7,0)</f>
        <v>0</v>
      </c>
      <c r="P37" s="4">
        <f>VLOOKUP(B37,sql查询!J:Q,8,0)</f>
        <v>2</v>
      </c>
    </row>
    <row r="38" spans="1:16" s="3" customFormat="1" ht="14.5" x14ac:dyDescent="0.3">
      <c r="A38" s="4" t="s">
        <v>70</v>
      </c>
      <c r="B38" s="4">
        <v>81368</v>
      </c>
      <c r="C38" s="4" t="s">
        <v>149</v>
      </c>
      <c r="D38" s="4" t="s">
        <v>150</v>
      </c>
      <c r="E38" s="4" t="s">
        <v>151</v>
      </c>
      <c r="F38" s="4" t="s">
        <v>6</v>
      </c>
      <c r="G38" s="4" t="s">
        <v>152</v>
      </c>
      <c r="H38" s="4" t="s">
        <v>302</v>
      </c>
      <c r="I38" s="4" t="s">
        <v>300</v>
      </c>
      <c r="J38" s="4">
        <f>VLOOKUP(B38,sql查询!J:Q,2,0)</f>
        <v>140</v>
      </c>
      <c r="K38" s="4">
        <f>VLOOKUP(B38,sql查询!J:Q,3,0)</f>
        <v>3</v>
      </c>
      <c r="L38" s="4">
        <f>VLOOKUP(B38,sql查询!J:Q,4,0)</f>
        <v>244</v>
      </c>
      <c r="M38" s="4">
        <f>VLOOKUP(B38,sql查询!J:Q,5,0)</f>
        <v>7968</v>
      </c>
      <c r="N38" s="4">
        <f>VLOOKUP(B38,sql查询!J:Q,6,0)</f>
        <v>14759</v>
      </c>
      <c r="O38" s="4">
        <f>VLOOKUP(B38,sql查询!J:Q,7,0)</f>
        <v>0</v>
      </c>
      <c r="P38" s="4">
        <f>VLOOKUP(B38,sql查询!J:Q,8,0)</f>
        <v>5</v>
      </c>
    </row>
    <row r="39" spans="1:16" s="3" customFormat="1" ht="14.5" x14ac:dyDescent="0.3">
      <c r="A39" s="4" t="s">
        <v>37</v>
      </c>
      <c r="B39" s="4">
        <v>81368</v>
      </c>
      <c r="C39" s="4" t="s">
        <v>149</v>
      </c>
      <c r="D39" s="4" t="s">
        <v>150</v>
      </c>
      <c r="E39" s="4" t="s">
        <v>151</v>
      </c>
      <c r="F39" s="4" t="s">
        <v>6</v>
      </c>
      <c r="G39" s="4" t="s">
        <v>153</v>
      </c>
      <c r="H39" s="4" t="s">
        <v>302</v>
      </c>
      <c r="I39" s="4" t="s">
        <v>300</v>
      </c>
      <c r="J39" s="4">
        <f>VLOOKUP(B39,sql查询!J:Q,2,0)</f>
        <v>140</v>
      </c>
      <c r="K39" s="4">
        <f>VLOOKUP(B39,sql查询!J:Q,3,0)</f>
        <v>3</v>
      </c>
      <c r="L39" s="4">
        <f>VLOOKUP(B39,sql查询!J:Q,4,0)</f>
        <v>244</v>
      </c>
      <c r="M39" s="4">
        <f>VLOOKUP(B39,sql查询!J:Q,5,0)</f>
        <v>7968</v>
      </c>
      <c r="N39" s="4">
        <f>VLOOKUP(B39,sql查询!J:Q,6,0)</f>
        <v>14759</v>
      </c>
      <c r="O39" s="4">
        <f>VLOOKUP(B39,sql查询!J:Q,7,0)</f>
        <v>0</v>
      </c>
      <c r="P39" s="4">
        <f>VLOOKUP(B39,sql查询!J:Q,8,0)</f>
        <v>5</v>
      </c>
    </row>
    <row r="40" spans="1:16" s="3" customFormat="1" ht="14.5" x14ac:dyDescent="0.3">
      <c r="A40" s="4" t="s">
        <v>124</v>
      </c>
      <c r="B40" s="4">
        <v>142361</v>
      </c>
      <c r="C40" s="4" t="s">
        <v>154</v>
      </c>
      <c r="D40" s="4" t="s">
        <v>154</v>
      </c>
      <c r="E40" s="4" t="s">
        <v>155</v>
      </c>
      <c r="F40" s="4" t="s">
        <v>6</v>
      </c>
      <c r="G40" s="4" t="s">
        <v>156</v>
      </c>
      <c r="H40" s="4" t="s">
        <v>302</v>
      </c>
      <c r="I40" s="4" t="s">
        <v>300</v>
      </c>
      <c r="J40" s="4" t="str">
        <f>VLOOKUP(B40,sql查询!J:Q,2,0)</f>
        <v>NULL</v>
      </c>
      <c r="K40" s="4" t="str">
        <f>VLOOKUP(B40,sql查询!J:Q,3,0)</f>
        <v>NULL</v>
      </c>
      <c r="L40" s="4">
        <f>VLOOKUP(B40,sql查询!J:Q,4,0)</f>
        <v>142</v>
      </c>
      <c r="M40" s="4">
        <f>VLOOKUP(B40,sql查询!J:Q,5,0)</f>
        <v>6715</v>
      </c>
      <c r="N40" s="4">
        <f>VLOOKUP(B40,sql查询!J:Q,6,0)</f>
        <v>2747</v>
      </c>
      <c r="O40" s="4">
        <f>VLOOKUP(B40,sql查询!J:Q,7,0)</f>
        <v>0</v>
      </c>
      <c r="P40" s="4">
        <f>VLOOKUP(B40,sql查询!J:Q,8,0)</f>
        <v>5</v>
      </c>
    </row>
    <row r="41" spans="1:16" s="3" customFormat="1" ht="14.5" x14ac:dyDescent="0.3">
      <c r="A41" s="4" t="s">
        <v>36</v>
      </c>
      <c r="B41" s="4">
        <v>26120</v>
      </c>
      <c r="C41" s="4" t="s">
        <v>157</v>
      </c>
      <c r="D41" s="4" t="s">
        <v>158</v>
      </c>
      <c r="E41" s="4" t="s">
        <v>159</v>
      </c>
      <c r="F41" s="4" t="s">
        <v>6</v>
      </c>
      <c r="G41" s="4" t="s">
        <v>160</v>
      </c>
      <c r="H41" s="4" t="s">
        <v>303</v>
      </c>
      <c r="I41" s="4" t="s">
        <v>300</v>
      </c>
      <c r="J41" s="4">
        <f>VLOOKUP(B41,sql查询!J:Q,2,0)</f>
        <v>1</v>
      </c>
      <c r="K41" s="4" t="str">
        <f>VLOOKUP(B41,sql查询!J:Q,3,0)</f>
        <v>NULL</v>
      </c>
      <c r="L41" s="4">
        <f>VLOOKUP(B41,sql查询!J:Q,4,0)</f>
        <v>8</v>
      </c>
      <c r="M41" s="4">
        <f>VLOOKUP(B41,sql查询!J:Q,5,0)</f>
        <v>946</v>
      </c>
      <c r="N41" s="4">
        <f>VLOOKUP(B41,sql查询!J:Q,6,0)</f>
        <v>10433</v>
      </c>
      <c r="O41" s="4">
        <f>VLOOKUP(B41,sql查询!J:Q,7,0)</f>
        <v>0</v>
      </c>
      <c r="P41" s="4">
        <f>VLOOKUP(B41,sql查询!J:Q,8,0)</f>
        <v>2</v>
      </c>
    </row>
    <row r="42" spans="1:16" s="3" customFormat="1" ht="14.5" x14ac:dyDescent="0.3">
      <c r="A42" s="4" t="s">
        <v>16</v>
      </c>
      <c r="B42" s="4">
        <v>105079</v>
      </c>
      <c r="C42" s="4" t="s">
        <v>161</v>
      </c>
      <c r="D42" s="4" t="s">
        <v>162</v>
      </c>
      <c r="E42" s="4" t="s">
        <v>163</v>
      </c>
      <c r="F42" s="4" t="s">
        <v>6</v>
      </c>
      <c r="G42" s="4" t="s">
        <v>164</v>
      </c>
      <c r="H42" s="4" t="s">
        <v>304</v>
      </c>
      <c r="I42" s="4" t="s">
        <v>300</v>
      </c>
      <c r="J42" s="4">
        <f>VLOOKUP(B42,sql查询!J:Q,2,0)</f>
        <v>23</v>
      </c>
      <c r="K42" s="4">
        <f>VLOOKUP(B42,sql查询!J:Q,3,0)</f>
        <v>7</v>
      </c>
      <c r="L42" s="4">
        <f>VLOOKUP(B42,sql查询!J:Q,4,0)</f>
        <v>10</v>
      </c>
      <c r="M42" s="4">
        <f>VLOOKUP(B42,sql查询!J:Q,5,0)</f>
        <v>17602</v>
      </c>
      <c r="N42" s="4">
        <f>VLOOKUP(B42,sql查询!J:Q,6,0)</f>
        <v>78403</v>
      </c>
      <c r="O42" s="4">
        <f>VLOOKUP(B42,sql查询!J:Q,7,0)</f>
        <v>0</v>
      </c>
      <c r="P42" s="4">
        <f>VLOOKUP(B42,sql查询!J:Q,8,0)</f>
        <v>5</v>
      </c>
    </row>
    <row r="43" spans="1:16" s="3" customFormat="1" ht="14.5" x14ac:dyDescent="0.3">
      <c r="A43" s="4" t="s">
        <v>165</v>
      </c>
      <c r="B43" s="4">
        <v>121744</v>
      </c>
      <c r="C43" s="4" t="s">
        <v>166</v>
      </c>
      <c r="D43" s="4" t="s">
        <v>166</v>
      </c>
      <c r="E43" s="4" t="s">
        <v>167</v>
      </c>
      <c r="F43" s="4" t="s">
        <v>6</v>
      </c>
      <c r="G43" s="4" t="s">
        <v>168</v>
      </c>
      <c r="H43" s="4" t="s">
        <v>304</v>
      </c>
      <c r="I43" s="4" t="s">
        <v>300</v>
      </c>
      <c r="J43" s="4">
        <f>VLOOKUP(B43,sql查询!J:Q,2,0)</f>
        <v>13</v>
      </c>
      <c r="K43" s="4" t="str">
        <f>VLOOKUP(B43,sql查询!J:Q,3,0)</f>
        <v>NULL</v>
      </c>
      <c r="L43" s="4">
        <f>VLOOKUP(B43,sql查询!J:Q,4,0)</f>
        <v>2</v>
      </c>
      <c r="M43" s="4">
        <f>VLOOKUP(B43,sql查询!J:Q,5,0)</f>
        <v>3379</v>
      </c>
      <c r="N43" s="4">
        <f>VLOOKUP(B43,sql查询!J:Q,6,0)</f>
        <v>9150</v>
      </c>
      <c r="O43" s="4">
        <f>VLOOKUP(B43,sql查询!J:Q,7,0)</f>
        <v>0</v>
      </c>
      <c r="P43" s="4">
        <f>VLOOKUP(B43,sql查询!J:Q,8,0)</f>
        <v>3</v>
      </c>
    </row>
    <row r="44" spans="1:16" s="3" customFormat="1" ht="14.5" x14ac:dyDescent="0.3">
      <c r="A44" s="4" t="s">
        <v>15</v>
      </c>
      <c r="B44" s="4">
        <v>105079</v>
      </c>
      <c r="C44" s="4" t="s">
        <v>161</v>
      </c>
      <c r="D44" s="4" t="s">
        <v>162</v>
      </c>
      <c r="E44" s="4" t="s">
        <v>163</v>
      </c>
      <c r="F44" s="4" t="s">
        <v>6</v>
      </c>
      <c r="G44" s="4" t="s">
        <v>169</v>
      </c>
      <c r="H44" s="4" t="s">
        <v>304</v>
      </c>
      <c r="I44" s="4" t="s">
        <v>300</v>
      </c>
      <c r="J44" s="4">
        <f>VLOOKUP(B44,sql查询!J:Q,2,0)</f>
        <v>23</v>
      </c>
      <c r="K44" s="4">
        <f>VLOOKUP(B44,sql查询!J:Q,3,0)</f>
        <v>7</v>
      </c>
      <c r="L44" s="4">
        <f>VLOOKUP(B44,sql查询!J:Q,4,0)</f>
        <v>10</v>
      </c>
      <c r="M44" s="4">
        <f>VLOOKUP(B44,sql查询!J:Q,5,0)</f>
        <v>17602</v>
      </c>
      <c r="N44" s="4">
        <f>VLOOKUP(B44,sql查询!J:Q,6,0)</f>
        <v>78403</v>
      </c>
      <c r="O44" s="4">
        <f>VLOOKUP(B44,sql查询!J:Q,7,0)</f>
        <v>0</v>
      </c>
      <c r="P44" s="4">
        <f>VLOOKUP(B44,sql查询!J:Q,8,0)</f>
        <v>5</v>
      </c>
    </row>
    <row r="45" spans="1:16" s="3" customFormat="1" ht="14.5" x14ac:dyDescent="0.3">
      <c r="A45" s="4" t="s">
        <v>94</v>
      </c>
      <c r="B45" s="4">
        <v>105079</v>
      </c>
      <c r="C45" s="4" t="s">
        <v>161</v>
      </c>
      <c r="D45" s="4" t="s">
        <v>162</v>
      </c>
      <c r="E45" s="4" t="s">
        <v>163</v>
      </c>
      <c r="F45" s="4" t="s">
        <v>6</v>
      </c>
      <c r="G45" s="4" t="s">
        <v>170</v>
      </c>
      <c r="H45" s="4" t="s">
        <v>304</v>
      </c>
      <c r="I45" s="4" t="s">
        <v>300</v>
      </c>
      <c r="J45" s="4">
        <f>VLOOKUP(B45,sql查询!J:Q,2,0)</f>
        <v>23</v>
      </c>
      <c r="K45" s="4">
        <f>VLOOKUP(B45,sql查询!J:Q,3,0)</f>
        <v>7</v>
      </c>
      <c r="L45" s="4">
        <f>VLOOKUP(B45,sql查询!J:Q,4,0)</f>
        <v>10</v>
      </c>
      <c r="M45" s="4">
        <f>VLOOKUP(B45,sql查询!J:Q,5,0)</f>
        <v>17602</v>
      </c>
      <c r="N45" s="4">
        <f>VLOOKUP(B45,sql查询!J:Q,6,0)</f>
        <v>78403</v>
      </c>
      <c r="O45" s="4">
        <f>VLOOKUP(B45,sql查询!J:Q,7,0)</f>
        <v>0</v>
      </c>
      <c r="P45" s="4">
        <f>VLOOKUP(B45,sql查询!J:Q,8,0)</f>
        <v>5</v>
      </c>
    </row>
    <row r="46" spans="1:16" s="3" customFormat="1" ht="14.5" x14ac:dyDescent="0.3">
      <c r="A46" s="4" t="s">
        <v>124</v>
      </c>
      <c r="B46" s="4">
        <v>105079</v>
      </c>
      <c r="C46" s="4" t="s">
        <v>161</v>
      </c>
      <c r="D46" s="4" t="s">
        <v>162</v>
      </c>
      <c r="E46" s="4" t="s">
        <v>163</v>
      </c>
      <c r="F46" s="4" t="s">
        <v>6</v>
      </c>
      <c r="G46" s="4" t="s">
        <v>171</v>
      </c>
      <c r="H46" s="4" t="s">
        <v>304</v>
      </c>
      <c r="I46" s="4" t="s">
        <v>300</v>
      </c>
      <c r="J46" s="4">
        <f>VLOOKUP(B46,sql查询!J:Q,2,0)</f>
        <v>23</v>
      </c>
      <c r="K46" s="4">
        <f>VLOOKUP(B46,sql查询!J:Q,3,0)</f>
        <v>7</v>
      </c>
      <c r="L46" s="4">
        <f>VLOOKUP(B46,sql查询!J:Q,4,0)</f>
        <v>10</v>
      </c>
      <c r="M46" s="4">
        <f>VLOOKUP(B46,sql查询!J:Q,5,0)</f>
        <v>17602</v>
      </c>
      <c r="N46" s="4">
        <f>VLOOKUP(B46,sql查询!J:Q,6,0)</f>
        <v>78403</v>
      </c>
      <c r="O46" s="4">
        <f>VLOOKUP(B46,sql查询!J:Q,7,0)</f>
        <v>0</v>
      </c>
      <c r="P46" s="4">
        <f>VLOOKUP(B46,sql查询!J:Q,8,0)</f>
        <v>5</v>
      </c>
    </row>
    <row r="47" spans="1:16" s="3" customFormat="1" ht="14.5" x14ac:dyDescent="0.3">
      <c r="A47" s="4" t="s">
        <v>70</v>
      </c>
      <c r="B47" s="4">
        <v>112470</v>
      </c>
      <c r="C47" s="4" t="s">
        <v>172</v>
      </c>
      <c r="D47" s="4" t="s">
        <v>173</v>
      </c>
      <c r="E47" s="4" t="s">
        <v>174</v>
      </c>
      <c r="F47" s="4" t="s">
        <v>6</v>
      </c>
      <c r="G47" s="4" t="s">
        <v>175</v>
      </c>
      <c r="H47" s="4" t="s">
        <v>304</v>
      </c>
      <c r="I47" s="4" t="s">
        <v>300</v>
      </c>
      <c r="J47" s="4">
        <f>VLOOKUP(B47,sql查询!J:Q,2,0)</f>
        <v>8</v>
      </c>
      <c r="K47" s="4">
        <f>VLOOKUP(B47,sql查询!J:Q,3,0)</f>
        <v>1</v>
      </c>
      <c r="L47" s="4">
        <f>VLOOKUP(B47,sql查询!J:Q,4,0)</f>
        <v>6</v>
      </c>
      <c r="M47" s="4">
        <f>VLOOKUP(B47,sql查询!J:Q,5,0)</f>
        <v>3066</v>
      </c>
      <c r="N47" s="4">
        <f>VLOOKUP(B47,sql查询!J:Q,6,0)</f>
        <v>4649</v>
      </c>
      <c r="O47" s="4">
        <f>VLOOKUP(B47,sql查询!J:Q,7,0)</f>
        <v>0</v>
      </c>
      <c r="P47" s="4">
        <f>VLOOKUP(B47,sql查询!J:Q,8,0)</f>
        <v>2</v>
      </c>
    </row>
    <row r="48" spans="1:16" s="3" customFormat="1" ht="14.5" x14ac:dyDescent="0.3">
      <c r="A48" s="4" t="s">
        <v>165</v>
      </c>
      <c r="B48" s="4">
        <v>50640</v>
      </c>
      <c r="C48" s="4" t="s">
        <v>176</v>
      </c>
      <c r="D48" s="4" t="s">
        <v>176</v>
      </c>
      <c r="E48" s="4" t="s">
        <v>177</v>
      </c>
      <c r="F48" s="4" t="s">
        <v>6</v>
      </c>
      <c r="G48" s="4" t="s">
        <v>178</v>
      </c>
      <c r="H48" s="4" t="s">
        <v>304</v>
      </c>
      <c r="I48" s="4" t="s">
        <v>300</v>
      </c>
      <c r="J48" s="4">
        <f>VLOOKUP(B48,sql查询!J:Q,2,0)</f>
        <v>796</v>
      </c>
      <c r="K48" s="4" t="str">
        <f>VLOOKUP(B48,sql查询!J:Q,3,0)</f>
        <v>NULL</v>
      </c>
      <c r="L48" s="4">
        <f>VLOOKUP(B48,sql查询!J:Q,4,0)</f>
        <v>33</v>
      </c>
      <c r="M48" s="4">
        <f>VLOOKUP(B48,sql查询!J:Q,5,0)</f>
        <v>2981</v>
      </c>
      <c r="N48" s="4">
        <f>VLOOKUP(B48,sql查询!J:Q,6,0)</f>
        <v>151413</v>
      </c>
      <c r="O48" s="4">
        <f>VLOOKUP(B48,sql查询!J:Q,7,0)</f>
        <v>1</v>
      </c>
      <c r="P48" s="4">
        <f>VLOOKUP(B48,sql查询!J:Q,8,0)</f>
        <v>5</v>
      </c>
    </row>
    <row r="49" spans="1:16" s="3" customFormat="1" ht="14.5" x14ac:dyDescent="0.3">
      <c r="A49" s="4" t="s">
        <v>124</v>
      </c>
      <c r="B49" s="4">
        <v>249388</v>
      </c>
      <c r="C49" s="4" t="s">
        <v>179</v>
      </c>
      <c r="D49" s="4" t="s">
        <v>180</v>
      </c>
      <c r="E49" s="4" t="s">
        <v>181</v>
      </c>
      <c r="F49" s="4" t="s">
        <v>6</v>
      </c>
      <c r="G49" s="4" t="s">
        <v>182</v>
      </c>
      <c r="H49" s="4" t="s">
        <v>304</v>
      </c>
      <c r="I49" s="4" t="s">
        <v>300</v>
      </c>
      <c r="J49" s="4" t="str">
        <f>VLOOKUP(B49,sql查询!J:Q,2,0)</f>
        <v>NULL</v>
      </c>
      <c r="K49" s="4">
        <f>VLOOKUP(B49,sql查询!J:Q,3,0)</f>
        <v>1</v>
      </c>
      <c r="L49" s="4">
        <f>VLOOKUP(B49,sql查询!J:Q,4,0)</f>
        <v>80</v>
      </c>
      <c r="M49" s="4">
        <f>VLOOKUP(B49,sql查询!J:Q,5,0)</f>
        <v>4632</v>
      </c>
      <c r="N49" s="4">
        <f>VLOOKUP(B49,sql查询!J:Q,6,0)</f>
        <v>93245</v>
      </c>
      <c r="O49" s="4">
        <f>VLOOKUP(B49,sql查询!J:Q,7,0)</f>
        <v>0</v>
      </c>
      <c r="P49" s="4">
        <f>VLOOKUP(B49,sql查询!J:Q,8,0)</f>
        <v>5</v>
      </c>
    </row>
    <row r="50" spans="1:16" s="3" customFormat="1" ht="14.5" x14ac:dyDescent="0.3">
      <c r="A50" s="4" t="s">
        <v>124</v>
      </c>
      <c r="B50" s="4">
        <v>249388</v>
      </c>
      <c r="C50" s="4" t="s">
        <v>179</v>
      </c>
      <c r="D50" s="4" t="s">
        <v>180</v>
      </c>
      <c r="E50" s="4" t="s">
        <v>181</v>
      </c>
      <c r="F50" s="4" t="s">
        <v>6</v>
      </c>
      <c r="G50" s="4" t="s">
        <v>183</v>
      </c>
      <c r="H50" s="4" t="s">
        <v>304</v>
      </c>
      <c r="I50" s="4" t="s">
        <v>300</v>
      </c>
      <c r="J50" s="4" t="str">
        <f>VLOOKUP(B50,sql查询!J:Q,2,0)</f>
        <v>NULL</v>
      </c>
      <c r="K50" s="4">
        <f>VLOOKUP(B50,sql查询!J:Q,3,0)</f>
        <v>1</v>
      </c>
      <c r="L50" s="4">
        <f>VLOOKUP(B50,sql查询!J:Q,4,0)</f>
        <v>80</v>
      </c>
      <c r="M50" s="4">
        <f>VLOOKUP(B50,sql查询!J:Q,5,0)</f>
        <v>4632</v>
      </c>
      <c r="N50" s="4">
        <f>VLOOKUP(B50,sql查询!J:Q,6,0)</f>
        <v>93245</v>
      </c>
      <c r="O50" s="4">
        <f>VLOOKUP(B50,sql查询!J:Q,7,0)</f>
        <v>0</v>
      </c>
      <c r="P50" s="4">
        <f>VLOOKUP(B50,sql查询!J:Q,8,0)</f>
        <v>5</v>
      </c>
    </row>
    <row r="51" spans="1:16" s="3" customFormat="1" ht="14.5" x14ac:dyDescent="0.3">
      <c r="A51" s="4" t="s">
        <v>14</v>
      </c>
      <c r="B51" s="4">
        <v>664680</v>
      </c>
      <c r="C51" s="4">
        <v>20220615244728</v>
      </c>
      <c r="D51" s="4">
        <v>615317263</v>
      </c>
      <c r="E51" s="4" t="s">
        <v>30</v>
      </c>
      <c r="F51" s="4" t="s">
        <v>6</v>
      </c>
      <c r="G51" s="4" t="s">
        <v>184</v>
      </c>
      <c r="H51" s="4" t="s">
        <v>304</v>
      </c>
      <c r="I51" s="4" t="s">
        <v>300</v>
      </c>
      <c r="J51" s="4">
        <f>VLOOKUP(B51,sql查询!J:Q,2,0)</f>
        <v>25</v>
      </c>
      <c r="K51" s="4" t="str">
        <f>VLOOKUP(B51,sql查询!J:Q,3,0)</f>
        <v>NULL</v>
      </c>
      <c r="L51" s="4">
        <f>VLOOKUP(B51,sql查询!J:Q,4,0)</f>
        <v>5015</v>
      </c>
      <c r="M51" s="4">
        <f>VLOOKUP(B51,sql查询!J:Q,5,0)</f>
        <v>24808</v>
      </c>
      <c r="N51" s="4">
        <f>VLOOKUP(B51,sql查询!J:Q,6,0)</f>
        <v>56256</v>
      </c>
      <c r="O51" s="4">
        <f>VLOOKUP(B51,sql查询!J:Q,7,0)</f>
        <v>1</v>
      </c>
      <c r="P51" s="4">
        <f>VLOOKUP(B51,sql查询!J:Q,8,0)</f>
        <v>5</v>
      </c>
    </row>
    <row r="52" spans="1:16" s="3" customFormat="1" ht="14.5" x14ac:dyDescent="0.3">
      <c r="A52" s="4" t="s">
        <v>185</v>
      </c>
      <c r="B52" s="4">
        <v>100674</v>
      </c>
      <c r="C52" s="4" t="s">
        <v>42</v>
      </c>
      <c r="D52" s="4" t="s">
        <v>43</v>
      </c>
      <c r="E52" s="4" t="s">
        <v>44</v>
      </c>
      <c r="F52" s="4" t="s">
        <v>6</v>
      </c>
      <c r="G52" s="4" t="s">
        <v>186</v>
      </c>
      <c r="H52" s="4" t="s">
        <v>304</v>
      </c>
      <c r="I52" s="4" t="s">
        <v>300</v>
      </c>
      <c r="J52" s="4">
        <f>VLOOKUP(B52,sql查询!J:Q,2,0)</f>
        <v>2656</v>
      </c>
      <c r="K52" s="4">
        <f>VLOOKUP(B52,sql查询!J:Q,3,0)</f>
        <v>5</v>
      </c>
      <c r="L52" s="4">
        <f>VLOOKUP(B52,sql查询!J:Q,4,0)</f>
        <v>701</v>
      </c>
      <c r="M52" s="4">
        <f>VLOOKUP(B52,sql查询!J:Q,5,0)</f>
        <v>13021</v>
      </c>
      <c r="N52" s="4">
        <f>VLOOKUP(B52,sql查询!J:Q,6,0)</f>
        <v>94134</v>
      </c>
      <c r="O52" s="4">
        <f>VLOOKUP(B52,sql查询!J:Q,7,0)</f>
        <v>0</v>
      </c>
      <c r="P52" s="4">
        <f>VLOOKUP(B52,sql查询!J:Q,8,0)</f>
        <v>5</v>
      </c>
    </row>
    <row r="53" spans="1:16" s="3" customFormat="1" ht="14.5" x14ac:dyDescent="0.3">
      <c r="A53" s="4" t="s">
        <v>165</v>
      </c>
      <c r="B53" s="4">
        <v>121704</v>
      </c>
      <c r="C53" s="4" t="s">
        <v>38</v>
      </c>
      <c r="D53" s="4" t="s">
        <v>38</v>
      </c>
      <c r="E53" s="4" t="s">
        <v>39</v>
      </c>
      <c r="F53" s="4" t="s">
        <v>6</v>
      </c>
      <c r="G53" s="4" t="s">
        <v>187</v>
      </c>
      <c r="H53" s="4" t="s">
        <v>304</v>
      </c>
      <c r="I53" s="4" t="s">
        <v>300</v>
      </c>
      <c r="J53" s="4">
        <f>VLOOKUP(B53,sql查询!J:Q,2,0)</f>
        <v>4</v>
      </c>
      <c r="K53" s="4" t="str">
        <f>VLOOKUP(B53,sql查询!J:Q,3,0)</f>
        <v>NULL</v>
      </c>
      <c r="L53" s="4">
        <f>VLOOKUP(B53,sql查询!J:Q,4,0)</f>
        <v>808</v>
      </c>
      <c r="M53" s="4">
        <f>VLOOKUP(B53,sql查询!J:Q,5,0)</f>
        <v>51583</v>
      </c>
      <c r="N53" s="4">
        <f>VLOOKUP(B53,sql查询!J:Q,6,0)</f>
        <v>14949</v>
      </c>
      <c r="O53" s="4">
        <f>VLOOKUP(B53,sql查询!J:Q,7,0)</f>
        <v>1</v>
      </c>
      <c r="P53" s="4">
        <f>VLOOKUP(B53,sql查询!J:Q,8,0)</f>
        <v>5</v>
      </c>
    </row>
    <row r="54" spans="1:16" s="3" customFormat="1" ht="14.5" x14ac:dyDescent="0.3">
      <c r="A54" s="4" t="s">
        <v>65</v>
      </c>
      <c r="B54" s="4">
        <v>100674</v>
      </c>
      <c r="C54" s="4" t="s">
        <v>42</v>
      </c>
      <c r="D54" s="4" t="s">
        <v>43</v>
      </c>
      <c r="E54" s="4" t="s">
        <v>44</v>
      </c>
      <c r="F54" s="4" t="s">
        <v>6</v>
      </c>
      <c r="G54" s="4" t="s">
        <v>188</v>
      </c>
      <c r="H54" s="4" t="s">
        <v>304</v>
      </c>
      <c r="I54" s="4" t="s">
        <v>300</v>
      </c>
      <c r="J54" s="4">
        <f>VLOOKUP(B54,sql查询!J:Q,2,0)</f>
        <v>2656</v>
      </c>
      <c r="K54" s="4">
        <f>VLOOKUP(B54,sql查询!J:Q,3,0)</f>
        <v>5</v>
      </c>
      <c r="L54" s="4">
        <f>VLOOKUP(B54,sql查询!J:Q,4,0)</f>
        <v>701</v>
      </c>
      <c r="M54" s="4">
        <f>VLOOKUP(B54,sql查询!J:Q,5,0)</f>
        <v>13021</v>
      </c>
      <c r="N54" s="4">
        <f>VLOOKUP(B54,sql查询!J:Q,6,0)</f>
        <v>94134</v>
      </c>
      <c r="O54" s="4">
        <f>VLOOKUP(B54,sql查询!J:Q,7,0)</f>
        <v>0</v>
      </c>
      <c r="P54" s="4">
        <f>VLOOKUP(B54,sql查询!J:Q,8,0)</f>
        <v>5</v>
      </c>
    </row>
    <row r="55" spans="1:16" s="3" customFormat="1" ht="14.5" x14ac:dyDescent="0.3">
      <c r="A55" s="4" t="s">
        <v>189</v>
      </c>
      <c r="B55" s="4">
        <v>100674</v>
      </c>
      <c r="C55" s="4" t="s">
        <v>42</v>
      </c>
      <c r="D55" s="4" t="s">
        <v>43</v>
      </c>
      <c r="E55" s="4" t="s">
        <v>44</v>
      </c>
      <c r="F55" s="4" t="s">
        <v>6</v>
      </c>
      <c r="G55" s="4" t="s">
        <v>190</v>
      </c>
      <c r="H55" s="4" t="s">
        <v>304</v>
      </c>
      <c r="I55" s="4" t="s">
        <v>300</v>
      </c>
      <c r="J55" s="4">
        <f>VLOOKUP(B55,sql查询!J:Q,2,0)</f>
        <v>2656</v>
      </c>
      <c r="K55" s="4">
        <f>VLOOKUP(B55,sql查询!J:Q,3,0)</f>
        <v>5</v>
      </c>
      <c r="L55" s="4">
        <f>VLOOKUP(B55,sql查询!J:Q,4,0)</f>
        <v>701</v>
      </c>
      <c r="M55" s="4">
        <f>VLOOKUP(B55,sql查询!J:Q,5,0)</f>
        <v>13021</v>
      </c>
      <c r="N55" s="4">
        <f>VLOOKUP(B55,sql查询!J:Q,6,0)</f>
        <v>94134</v>
      </c>
      <c r="O55" s="4">
        <f>VLOOKUP(B55,sql查询!J:Q,7,0)</f>
        <v>0</v>
      </c>
      <c r="P55" s="4">
        <f>VLOOKUP(B55,sql查询!J:Q,8,0)</f>
        <v>5</v>
      </c>
    </row>
    <row r="56" spans="1:16" s="3" customFormat="1" ht="14.5" x14ac:dyDescent="0.3">
      <c r="A56" s="4" t="s">
        <v>165</v>
      </c>
      <c r="B56" s="4">
        <v>1053761</v>
      </c>
      <c r="C56" s="4">
        <v>20240118193081</v>
      </c>
      <c r="D56" s="4" t="s">
        <v>191</v>
      </c>
      <c r="E56" s="4" t="s">
        <v>192</v>
      </c>
      <c r="F56" s="4" t="s">
        <v>6</v>
      </c>
      <c r="G56" s="4" t="s">
        <v>193</v>
      </c>
      <c r="H56" s="4" t="s">
        <v>304</v>
      </c>
      <c r="I56" s="4" t="s">
        <v>300</v>
      </c>
      <c r="J56" s="4" t="str">
        <f>VLOOKUP(B56,sql查询!J:Q,2,0)</f>
        <v>NULL</v>
      </c>
      <c r="K56" s="4" t="str">
        <f>VLOOKUP(B56,sql查询!J:Q,3,0)</f>
        <v>NULL</v>
      </c>
      <c r="L56" s="4">
        <f>VLOOKUP(B56,sql查询!J:Q,4,0)</f>
        <v>22</v>
      </c>
      <c r="M56" s="4">
        <f>VLOOKUP(B56,sql查询!J:Q,5,0)</f>
        <v>163</v>
      </c>
      <c r="N56" s="4">
        <f>VLOOKUP(B56,sql查询!J:Q,6,0)</f>
        <v>137</v>
      </c>
      <c r="O56" s="4">
        <f>VLOOKUP(B56,sql查询!J:Q,7,0)</f>
        <v>0</v>
      </c>
      <c r="P56" s="4">
        <f>VLOOKUP(B56,sql查询!J:Q,8,0)</f>
        <v>2</v>
      </c>
    </row>
    <row r="57" spans="1:16" s="3" customFormat="1" ht="14.5" x14ac:dyDescent="0.3">
      <c r="A57" s="4" t="s">
        <v>165</v>
      </c>
      <c r="B57" s="4">
        <v>150467</v>
      </c>
      <c r="C57" s="4" t="s">
        <v>194</v>
      </c>
      <c r="D57" s="4" t="s">
        <v>195</v>
      </c>
      <c r="E57" s="4" t="s">
        <v>196</v>
      </c>
      <c r="F57" s="4" t="s">
        <v>6</v>
      </c>
      <c r="G57" s="4" t="s">
        <v>197</v>
      </c>
      <c r="H57" s="4" t="s">
        <v>304</v>
      </c>
      <c r="I57" s="4" t="s">
        <v>300</v>
      </c>
      <c r="J57" s="4">
        <f>VLOOKUP(B57,sql查询!J:Q,2,0)</f>
        <v>35</v>
      </c>
      <c r="K57" s="4" t="str">
        <f>VLOOKUP(B57,sql查询!J:Q,3,0)</f>
        <v>NULL</v>
      </c>
      <c r="L57" s="4">
        <f>VLOOKUP(B57,sql查询!J:Q,4,0)</f>
        <v>434</v>
      </c>
      <c r="M57" s="4">
        <f>VLOOKUP(B57,sql查询!J:Q,5,0)</f>
        <v>19158</v>
      </c>
      <c r="N57" s="4">
        <f>VLOOKUP(B57,sql查询!J:Q,6,0)</f>
        <v>68890</v>
      </c>
      <c r="O57" s="4">
        <f>VLOOKUP(B57,sql查询!J:Q,7,0)</f>
        <v>1</v>
      </c>
      <c r="P57" s="4">
        <f>VLOOKUP(B57,sql查询!J:Q,8,0)</f>
        <v>5</v>
      </c>
    </row>
    <row r="58" spans="1:16" s="3" customFormat="1" ht="14.5" x14ac:dyDescent="0.3">
      <c r="A58" s="4" t="s">
        <v>165</v>
      </c>
      <c r="B58" s="4">
        <v>150467</v>
      </c>
      <c r="C58" s="4" t="s">
        <v>194</v>
      </c>
      <c r="D58" s="4" t="s">
        <v>195</v>
      </c>
      <c r="E58" s="4" t="s">
        <v>196</v>
      </c>
      <c r="F58" s="4" t="s">
        <v>6</v>
      </c>
      <c r="G58" s="4" t="s">
        <v>198</v>
      </c>
      <c r="H58" s="4" t="s">
        <v>304</v>
      </c>
      <c r="I58" s="4" t="s">
        <v>300</v>
      </c>
      <c r="J58" s="4">
        <f>VLOOKUP(B58,sql查询!J:Q,2,0)</f>
        <v>35</v>
      </c>
      <c r="K58" s="4" t="str">
        <f>VLOOKUP(B58,sql查询!J:Q,3,0)</f>
        <v>NULL</v>
      </c>
      <c r="L58" s="4">
        <f>VLOOKUP(B58,sql查询!J:Q,4,0)</f>
        <v>434</v>
      </c>
      <c r="M58" s="4">
        <f>VLOOKUP(B58,sql查询!J:Q,5,0)</f>
        <v>19158</v>
      </c>
      <c r="N58" s="4">
        <f>VLOOKUP(B58,sql查询!J:Q,6,0)</f>
        <v>68890</v>
      </c>
      <c r="O58" s="4">
        <f>VLOOKUP(B58,sql查询!J:Q,7,0)</f>
        <v>1</v>
      </c>
      <c r="P58" s="4">
        <f>VLOOKUP(B58,sql查询!J:Q,8,0)</f>
        <v>5</v>
      </c>
    </row>
    <row r="59" spans="1:16" s="3" customFormat="1" ht="14.5" x14ac:dyDescent="0.3">
      <c r="A59" s="4" t="s">
        <v>165</v>
      </c>
      <c r="B59" s="4">
        <v>150467</v>
      </c>
      <c r="C59" s="4" t="s">
        <v>194</v>
      </c>
      <c r="D59" s="4" t="s">
        <v>195</v>
      </c>
      <c r="E59" s="4" t="s">
        <v>196</v>
      </c>
      <c r="F59" s="4" t="s">
        <v>6</v>
      </c>
      <c r="G59" s="4" t="s">
        <v>199</v>
      </c>
      <c r="H59" s="4" t="s">
        <v>304</v>
      </c>
      <c r="I59" s="4" t="s">
        <v>300</v>
      </c>
      <c r="J59" s="4">
        <f>VLOOKUP(B59,sql查询!J:Q,2,0)</f>
        <v>35</v>
      </c>
      <c r="K59" s="4" t="str">
        <f>VLOOKUP(B59,sql查询!J:Q,3,0)</f>
        <v>NULL</v>
      </c>
      <c r="L59" s="4">
        <f>VLOOKUP(B59,sql查询!J:Q,4,0)</f>
        <v>434</v>
      </c>
      <c r="M59" s="4">
        <f>VLOOKUP(B59,sql查询!J:Q,5,0)</f>
        <v>19158</v>
      </c>
      <c r="N59" s="4">
        <f>VLOOKUP(B59,sql查询!J:Q,6,0)</f>
        <v>68890</v>
      </c>
      <c r="O59" s="4">
        <f>VLOOKUP(B59,sql查询!J:Q,7,0)</f>
        <v>1</v>
      </c>
      <c r="P59" s="4">
        <f>VLOOKUP(B59,sql查询!J:Q,8,0)</f>
        <v>5</v>
      </c>
    </row>
    <row r="60" spans="1:16" s="3" customFormat="1" ht="14.5" x14ac:dyDescent="0.3">
      <c r="A60" s="4" t="s">
        <v>200</v>
      </c>
      <c r="B60" s="4">
        <v>17603</v>
      </c>
      <c r="C60" s="4" t="s">
        <v>201</v>
      </c>
      <c r="D60" s="4" t="s">
        <v>202</v>
      </c>
      <c r="E60" s="4" t="s">
        <v>203</v>
      </c>
      <c r="F60" s="4" t="s">
        <v>6</v>
      </c>
      <c r="G60" s="4" t="s">
        <v>204</v>
      </c>
      <c r="H60" s="4" t="s">
        <v>304</v>
      </c>
      <c r="I60" s="4" t="s">
        <v>300</v>
      </c>
      <c r="J60" s="4">
        <f>VLOOKUP(B60,sql查询!J:Q,2,0)</f>
        <v>24</v>
      </c>
      <c r="K60" s="4" t="str">
        <f>VLOOKUP(B60,sql查询!J:Q,3,0)</f>
        <v>NULL</v>
      </c>
      <c r="L60" s="4">
        <f>VLOOKUP(B60,sql查询!J:Q,4,0)</f>
        <v>872</v>
      </c>
      <c r="M60" s="4">
        <f>VLOOKUP(B60,sql查询!J:Q,5,0)</f>
        <v>56636</v>
      </c>
      <c r="N60" s="4">
        <f>VLOOKUP(B60,sql查询!J:Q,6,0)</f>
        <v>10059</v>
      </c>
      <c r="O60" s="4">
        <f>VLOOKUP(B60,sql查询!J:Q,7,0)</f>
        <v>0</v>
      </c>
      <c r="P60" s="4">
        <f>VLOOKUP(B60,sql查询!J:Q,8,0)</f>
        <v>5</v>
      </c>
    </row>
    <row r="61" spans="1:16" s="3" customFormat="1" ht="14.5" x14ac:dyDescent="0.3">
      <c r="A61" s="4" t="s">
        <v>94</v>
      </c>
      <c r="B61" s="4">
        <v>67539</v>
      </c>
      <c r="C61" s="4" t="s">
        <v>45</v>
      </c>
      <c r="D61" s="4" t="s">
        <v>46</v>
      </c>
      <c r="E61" s="4" t="s">
        <v>47</v>
      </c>
      <c r="F61" s="4" t="s">
        <v>6</v>
      </c>
      <c r="G61" s="4" t="s">
        <v>205</v>
      </c>
      <c r="H61" s="4" t="s">
        <v>305</v>
      </c>
      <c r="I61" s="4" t="s">
        <v>300</v>
      </c>
      <c r="J61" s="4">
        <f>VLOOKUP(B61,sql查询!J:Q,2,0)</f>
        <v>12</v>
      </c>
      <c r="K61" s="4" t="str">
        <f>VLOOKUP(B61,sql查询!J:Q,3,0)</f>
        <v>NULL</v>
      </c>
      <c r="L61" s="4">
        <f>VLOOKUP(B61,sql查询!J:Q,4,0)</f>
        <v>177</v>
      </c>
      <c r="M61" s="4">
        <f>VLOOKUP(B61,sql查询!J:Q,5,0)</f>
        <v>25109</v>
      </c>
      <c r="N61" s="4">
        <f>VLOOKUP(B61,sql查询!J:Q,6,0)</f>
        <v>58640</v>
      </c>
      <c r="O61" s="4">
        <f>VLOOKUP(B61,sql查询!J:Q,7,0)</f>
        <v>0</v>
      </c>
      <c r="P61" s="4">
        <f>VLOOKUP(B61,sql查询!J:Q,8,0)</f>
        <v>5</v>
      </c>
    </row>
    <row r="62" spans="1:16" s="3" customFormat="1" ht="14.5" x14ac:dyDescent="0.3">
      <c r="A62" s="4" t="s">
        <v>200</v>
      </c>
      <c r="B62" s="4">
        <v>67539</v>
      </c>
      <c r="C62" s="4" t="s">
        <v>45</v>
      </c>
      <c r="D62" s="4" t="s">
        <v>46</v>
      </c>
      <c r="E62" s="4" t="s">
        <v>47</v>
      </c>
      <c r="F62" s="4" t="s">
        <v>6</v>
      </c>
      <c r="G62" s="4" t="s">
        <v>206</v>
      </c>
      <c r="H62" s="4" t="s">
        <v>306</v>
      </c>
      <c r="I62" s="4" t="s">
        <v>300</v>
      </c>
      <c r="J62" s="4">
        <f>VLOOKUP(B62,sql查询!J:Q,2,0)</f>
        <v>12</v>
      </c>
      <c r="K62" s="4" t="str">
        <f>VLOOKUP(B62,sql查询!J:Q,3,0)</f>
        <v>NULL</v>
      </c>
      <c r="L62" s="4">
        <f>VLOOKUP(B62,sql查询!J:Q,4,0)</f>
        <v>177</v>
      </c>
      <c r="M62" s="4">
        <f>VLOOKUP(B62,sql查询!J:Q,5,0)</f>
        <v>25109</v>
      </c>
      <c r="N62" s="4">
        <f>VLOOKUP(B62,sql查询!J:Q,6,0)</f>
        <v>58640</v>
      </c>
      <c r="O62" s="4">
        <f>VLOOKUP(B62,sql查询!J:Q,7,0)</f>
        <v>0</v>
      </c>
      <c r="P62" s="4">
        <f>VLOOKUP(B62,sql查询!J:Q,8,0)</f>
        <v>5</v>
      </c>
    </row>
    <row r="63" spans="1:16" s="3" customFormat="1" ht="14.5" x14ac:dyDescent="0.3">
      <c r="A63" s="4" t="s">
        <v>37</v>
      </c>
      <c r="B63" s="4">
        <v>306968</v>
      </c>
      <c r="C63" s="4" t="s">
        <v>207</v>
      </c>
      <c r="D63" s="4" t="s">
        <v>208</v>
      </c>
      <c r="E63" s="4" t="s">
        <v>209</v>
      </c>
      <c r="F63" s="4" t="s">
        <v>6</v>
      </c>
      <c r="G63" s="4" t="s">
        <v>210</v>
      </c>
      <c r="H63" s="4" t="s">
        <v>306</v>
      </c>
      <c r="I63" s="4" t="s">
        <v>300</v>
      </c>
      <c r="J63" s="4">
        <f>VLOOKUP(B63,sql查询!J:Q,2,0)</f>
        <v>39</v>
      </c>
      <c r="K63" s="4" t="str">
        <f>VLOOKUP(B63,sql查询!J:Q,3,0)</f>
        <v>NULL</v>
      </c>
      <c r="L63" s="4">
        <f>VLOOKUP(B63,sql查询!J:Q,4,0)</f>
        <v>100</v>
      </c>
      <c r="M63" s="4">
        <f>VLOOKUP(B63,sql查询!J:Q,5,0)</f>
        <v>1463</v>
      </c>
      <c r="N63" s="4">
        <f>VLOOKUP(B63,sql查询!J:Q,6,0)</f>
        <v>4054</v>
      </c>
      <c r="O63" s="4">
        <f>VLOOKUP(B63,sql查询!J:Q,7,0)</f>
        <v>0</v>
      </c>
      <c r="P63" s="4">
        <f>VLOOKUP(B63,sql查询!J:Q,8,0)</f>
        <v>5</v>
      </c>
    </row>
    <row r="64" spans="1:16" s="3" customFormat="1" ht="14.5" x14ac:dyDescent="0.3">
      <c r="A64" s="4" t="s">
        <v>124</v>
      </c>
      <c r="B64" s="4">
        <v>733873</v>
      </c>
      <c r="C64" s="4">
        <v>20220929374380</v>
      </c>
      <c r="D64" s="4" t="s">
        <v>211</v>
      </c>
      <c r="E64" s="4" t="s">
        <v>212</v>
      </c>
      <c r="F64" s="4" t="s">
        <v>6</v>
      </c>
      <c r="G64" s="4" t="s">
        <v>213</v>
      </c>
      <c r="H64" s="4" t="s">
        <v>306</v>
      </c>
      <c r="I64" s="4" t="s">
        <v>300</v>
      </c>
      <c r="J64" s="4">
        <f>VLOOKUP(B64,sql查询!J:Q,2,0)</f>
        <v>3</v>
      </c>
      <c r="K64" s="4" t="str">
        <f>VLOOKUP(B64,sql查询!J:Q,3,0)</f>
        <v>NULL</v>
      </c>
      <c r="L64" s="4">
        <f>VLOOKUP(B64,sql查询!J:Q,4,0)</f>
        <v>613</v>
      </c>
      <c r="M64" s="4">
        <f>VLOOKUP(B64,sql查询!J:Q,5,0)</f>
        <v>2440</v>
      </c>
      <c r="N64" s="4">
        <f>VLOOKUP(B64,sql查询!J:Q,6,0)</f>
        <v>702</v>
      </c>
      <c r="O64" s="4">
        <f>VLOOKUP(B64,sql查询!J:Q,7,0)</f>
        <v>0</v>
      </c>
      <c r="P64" s="4">
        <f>VLOOKUP(B64,sql查询!J:Q,8,0)</f>
        <v>5</v>
      </c>
    </row>
    <row r="65" spans="1:16" s="3" customFormat="1" ht="14.5" x14ac:dyDescent="0.3">
      <c r="A65" s="4" t="s">
        <v>15</v>
      </c>
      <c r="B65" s="4">
        <v>86608</v>
      </c>
      <c r="C65" s="4" t="s">
        <v>214</v>
      </c>
      <c r="D65" s="4" t="s">
        <v>215</v>
      </c>
      <c r="E65" s="4" t="s">
        <v>216</v>
      </c>
      <c r="F65" s="4" t="s">
        <v>6</v>
      </c>
      <c r="G65" s="4" t="s">
        <v>217</v>
      </c>
      <c r="H65" s="4" t="s">
        <v>306</v>
      </c>
      <c r="I65" s="4" t="s">
        <v>300</v>
      </c>
      <c r="J65" s="4">
        <f>VLOOKUP(B65,sql查询!J:Q,2,0)</f>
        <v>170</v>
      </c>
      <c r="K65" s="4" t="str">
        <f>VLOOKUP(B65,sql查询!J:Q,3,0)</f>
        <v>NULL</v>
      </c>
      <c r="L65" s="4">
        <f>VLOOKUP(B65,sql查询!J:Q,4,0)</f>
        <v>2697</v>
      </c>
      <c r="M65" s="4">
        <f>VLOOKUP(B65,sql查询!J:Q,5,0)</f>
        <v>70761</v>
      </c>
      <c r="N65" s="4">
        <f>VLOOKUP(B65,sql查询!J:Q,6,0)</f>
        <v>214976</v>
      </c>
      <c r="O65" s="4">
        <f>VLOOKUP(B65,sql查询!J:Q,7,0)</f>
        <v>1</v>
      </c>
      <c r="P65" s="4">
        <f>VLOOKUP(B65,sql查询!J:Q,8,0)</f>
        <v>5</v>
      </c>
    </row>
    <row r="66" spans="1:16" s="3" customFormat="1" ht="14.5" x14ac:dyDescent="0.3">
      <c r="A66" s="4" t="s">
        <v>165</v>
      </c>
      <c r="B66" s="4">
        <v>4109</v>
      </c>
      <c r="C66" s="4" t="s">
        <v>218</v>
      </c>
      <c r="D66" s="4" t="s">
        <v>218</v>
      </c>
      <c r="E66" s="4" t="s">
        <v>219</v>
      </c>
      <c r="F66" s="4" t="s">
        <v>6</v>
      </c>
      <c r="G66" s="4" t="s">
        <v>220</v>
      </c>
      <c r="H66" s="4" t="s">
        <v>306</v>
      </c>
      <c r="I66" s="4" t="s">
        <v>300</v>
      </c>
      <c r="J66" s="4">
        <f>VLOOKUP(B66,sql查询!J:Q,2,0)</f>
        <v>2261</v>
      </c>
      <c r="K66" s="4" t="str">
        <f>VLOOKUP(B66,sql查询!J:Q,3,0)</f>
        <v>NULL</v>
      </c>
      <c r="L66" s="4">
        <f>VLOOKUP(B66,sql查询!J:Q,4,0)</f>
        <v>2485</v>
      </c>
      <c r="M66" s="4">
        <f>VLOOKUP(B66,sql查询!J:Q,5,0)</f>
        <v>45732</v>
      </c>
      <c r="N66" s="4">
        <f>VLOOKUP(B66,sql查询!J:Q,6,0)</f>
        <v>202521</v>
      </c>
      <c r="O66" s="4">
        <f>VLOOKUP(B66,sql查询!J:Q,7,0)</f>
        <v>1</v>
      </c>
      <c r="P66" s="4">
        <f>VLOOKUP(B66,sql查询!J:Q,8,0)</f>
        <v>5</v>
      </c>
    </row>
    <row r="67" spans="1:16" s="3" customFormat="1" ht="14.5" x14ac:dyDescent="0.3">
      <c r="A67" s="4" t="s">
        <v>221</v>
      </c>
      <c r="B67" s="4">
        <v>4109</v>
      </c>
      <c r="C67" s="4" t="s">
        <v>218</v>
      </c>
      <c r="D67" s="4" t="s">
        <v>218</v>
      </c>
      <c r="E67" s="4" t="s">
        <v>219</v>
      </c>
      <c r="F67" s="4" t="s">
        <v>6</v>
      </c>
      <c r="G67" s="4" t="s">
        <v>222</v>
      </c>
      <c r="H67" s="4" t="s">
        <v>306</v>
      </c>
      <c r="I67" s="4" t="s">
        <v>300</v>
      </c>
      <c r="J67" s="4">
        <f>VLOOKUP(B67,sql查询!J:Q,2,0)</f>
        <v>2261</v>
      </c>
      <c r="K67" s="4" t="str">
        <f>VLOOKUP(B67,sql查询!J:Q,3,0)</f>
        <v>NULL</v>
      </c>
      <c r="L67" s="4">
        <f>VLOOKUP(B67,sql查询!J:Q,4,0)</f>
        <v>2485</v>
      </c>
      <c r="M67" s="4">
        <f>VLOOKUP(B67,sql查询!J:Q,5,0)</f>
        <v>45732</v>
      </c>
      <c r="N67" s="4">
        <f>VLOOKUP(B67,sql查询!J:Q,6,0)</f>
        <v>202521</v>
      </c>
      <c r="O67" s="4">
        <f>VLOOKUP(B67,sql查询!J:Q,7,0)</f>
        <v>1</v>
      </c>
      <c r="P67" s="4">
        <f>VLOOKUP(B67,sql查询!J:Q,8,0)</f>
        <v>5</v>
      </c>
    </row>
    <row r="68" spans="1:16" s="3" customFormat="1" ht="14.5" x14ac:dyDescent="0.3">
      <c r="A68" s="4" t="s">
        <v>200</v>
      </c>
      <c r="B68" s="4">
        <v>343898</v>
      </c>
      <c r="C68" s="4" t="s">
        <v>223</v>
      </c>
      <c r="D68" s="4" t="s">
        <v>224</v>
      </c>
      <c r="E68" s="4" t="s">
        <v>225</v>
      </c>
      <c r="F68" s="4" t="s">
        <v>6</v>
      </c>
      <c r="G68" s="4" t="s">
        <v>226</v>
      </c>
      <c r="H68" s="4" t="s">
        <v>306</v>
      </c>
      <c r="I68" s="4" t="s">
        <v>300</v>
      </c>
      <c r="J68" s="4" t="str">
        <f>VLOOKUP(B68,sql查询!J:Q,2,0)</f>
        <v>NULL</v>
      </c>
      <c r="K68" s="4" t="str">
        <f>VLOOKUP(B68,sql查询!J:Q,3,0)</f>
        <v>NULL</v>
      </c>
      <c r="L68" s="4">
        <f>VLOOKUP(B68,sql查询!J:Q,4,0)</f>
        <v>172</v>
      </c>
      <c r="M68" s="4">
        <f>VLOOKUP(B68,sql查询!J:Q,5,0)</f>
        <v>9244</v>
      </c>
      <c r="N68" s="4">
        <f>VLOOKUP(B68,sql查询!J:Q,6,0)</f>
        <v>2733</v>
      </c>
      <c r="O68" s="4">
        <f>VLOOKUP(B68,sql查询!J:Q,7,0)</f>
        <v>0</v>
      </c>
      <c r="P68" s="4">
        <f>VLOOKUP(B68,sql查询!J:Q,8,0)</f>
        <v>5</v>
      </c>
    </row>
    <row r="69" spans="1:16" s="3" customFormat="1" ht="14.5" x14ac:dyDescent="0.3">
      <c r="A69" s="4" t="s">
        <v>165</v>
      </c>
      <c r="B69" s="4">
        <v>164244</v>
      </c>
      <c r="C69" s="4" t="s">
        <v>227</v>
      </c>
      <c r="D69" s="4" t="s">
        <v>227</v>
      </c>
      <c r="E69" s="4" t="s">
        <v>228</v>
      </c>
      <c r="F69" s="4" t="s">
        <v>6</v>
      </c>
      <c r="G69" s="4" t="s">
        <v>229</v>
      </c>
      <c r="H69" s="4" t="s">
        <v>306</v>
      </c>
      <c r="I69" s="4" t="s">
        <v>300</v>
      </c>
      <c r="J69" s="4">
        <f>VLOOKUP(B69,sql查询!J:Q,2,0)</f>
        <v>3301</v>
      </c>
      <c r="K69" s="4">
        <f>VLOOKUP(B69,sql查询!J:Q,3,0)</f>
        <v>6</v>
      </c>
      <c r="L69" s="4">
        <f>VLOOKUP(B69,sql查询!J:Q,4,0)</f>
        <v>116</v>
      </c>
      <c r="M69" s="4">
        <f>VLOOKUP(B69,sql查询!J:Q,5,0)</f>
        <v>16873</v>
      </c>
      <c r="N69" s="4">
        <f>VLOOKUP(B69,sql查询!J:Q,6,0)</f>
        <v>284709</v>
      </c>
      <c r="O69" s="4">
        <f>VLOOKUP(B69,sql查询!J:Q,7,0)</f>
        <v>1</v>
      </c>
      <c r="P69" s="4">
        <f>VLOOKUP(B69,sql查询!J:Q,8,0)</f>
        <v>5</v>
      </c>
    </row>
    <row r="70" spans="1:16" s="3" customFormat="1" ht="14.5" x14ac:dyDescent="0.3">
      <c r="A70" s="4" t="s">
        <v>200</v>
      </c>
      <c r="B70" s="4">
        <v>47586</v>
      </c>
      <c r="C70" s="4" t="s">
        <v>230</v>
      </c>
      <c r="D70" s="4" t="s">
        <v>230</v>
      </c>
      <c r="E70" s="4" t="s">
        <v>231</v>
      </c>
      <c r="F70" s="4" t="s">
        <v>6</v>
      </c>
      <c r="G70" s="4" t="s">
        <v>232</v>
      </c>
      <c r="H70" s="4" t="s">
        <v>306</v>
      </c>
      <c r="I70" s="4" t="s">
        <v>300</v>
      </c>
      <c r="J70" s="4">
        <f>VLOOKUP(B70,sql查询!J:Q,2,0)</f>
        <v>128</v>
      </c>
      <c r="K70" s="4">
        <f>VLOOKUP(B70,sql查询!J:Q,3,0)</f>
        <v>12</v>
      </c>
      <c r="L70" s="4">
        <f>VLOOKUP(B70,sql查询!J:Q,4,0)</f>
        <v>1346</v>
      </c>
      <c r="M70" s="4">
        <f>VLOOKUP(B70,sql查询!J:Q,5,0)</f>
        <v>40812</v>
      </c>
      <c r="N70" s="4">
        <f>VLOOKUP(B70,sql查询!J:Q,6,0)</f>
        <v>14880</v>
      </c>
      <c r="O70" s="4">
        <f>VLOOKUP(B70,sql查询!J:Q,7,0)</f>
        <v>1</v>
      </c>
      <c r="P70" s="4">
        <f>VLOOKUP(B70,sql查询!J:Q,8,0)</f>
        <v>5</v>
      </c>
    </row>
    <row r="71" spans="1:16" s="3" customFormat="1" ht="14.5" x14ac:dyDescent="0.3">
      <c r="A71" s="4" t="s">
        <v>165</v>
      </c>
      <c r="B71" s="4">
        <v>350309</v>
      </c>
      <c r="C71" s="4">
        <v>20180119587447</v>
      </c>
      <c r="D71" s="4" t="s">
        <v>233</v>
      </c>
      <c r="E71" s="4" t="s">
        <v>234</v>
      </c>
      <c r="F71" s="4" t="s">
        <v>6</v>
      </c>
      <c r="G71" s="4" t="s">
        <v>235</v>
      </c>
      <c r="H71" s="4" t="s">
        <v>306</v>
      </c>
      <c r="I71" s="4" t="s">
        <v>300</v>
      </c>
      <c r="J71" s="4">
        <f>VLOOKUP(B71,sql查询!J:Q,2,0)</f>
        <v>851</v>
      </c>
      <c r="K71" s="4">
        <f>VLOOKUP(B71,sql查询!J:Q,3,0)</f>
        <v>1</v>
      </c>
      <c r="L71" s="4">
        <f>VLOOKUP(B71,sql查询!J:Q,4,0)</f>
        <v>456</v>
      </c>
      <c r="M71" s="4">
        <f>VLOOKUP(B71,sql查询!J:Q,5,0)</f>
        <v>4406</v>
      </c>
      <c r="N71" s="4">
        <f>VLOOKUP(B71,sql查询!J:Q,6,0)</f>
        <v>51089</v>
      </c>
      <c r="O71" s="4">
        <f>VLOOKUP(B71,sql查询!J:Q,7,0)</f>
        <v>1</v>
      </c>
      <c r="P71" s="4">
        <f>VLOOKUP(B71,sql查询!J:Q,8,0)</f>
        <v>5</v>
      </c>
    </row>
    <row r="72" spans="1:16" s="3" customFormat="1" ht="14.5" x14ac:dyDescent="0.3">
      <c r="A72" s="4" t="s">
        <v>200</v>
      </c>
      <c r="B72" s="4">
        <v>559762</v>
      </c>
      <c r="C72" s="4" t="s">
        <v>236</v>
      </c>
      <c r="D72" s="4" t="s">
        <v>237</v>
      </c>
      <c r="E72" s="4" t="s">
        <v>238</v>
      </c>
      <c r="F72" s="4" t="s">
        <v>6</v>
      </c>
      <c r="G72" s="4" t="s">
        <v>239</v>
      </c>
      <c r="H72" s="4" t="s">
        <v>306</v>
      </c>
      <c r="I72" s="4" t="s">
        <v>300</v>
      </c>
      <c r="J72" s="4">
        <f>VLOOKUP(B72,sql查询!J:Q,2,0)</f>
        <v>32</v>
      </c>
      <c r="K72" s="4">
        <f>VLOOKUP(B72,sql查询!J:Q,3,0)</f>
        <v>1</v>
      </c>
      <c r="L72" s="4">
        <f>VLOOKUP(B72,sql查询!J:Q,4,0)</f>
        <v>71</v>
      </c>
      <c r="M72" s="4">
        <f>VLOOKUP(B72,sql查询!J:Q,5,0)</f>
        <v>528</v>
      </c>
      <c r="N72" s="4">
        <f>VLOOKUP(B72,sql查询!J:Q,6,0)</f>
        <v>628</v>
      </c>
      <c r="O72" s="4">
        <f>VLOOKUP(B72,sql查询!J:Q,7,0)</f>
        <v>1</v>
      </c>
      <c r="P72" s="4">
        <f>VLOOKUP(B72,sql查询!J:Q,8,0)</f>
        <v>4</v>
      </c>
    </row>
    <row r="73" spans="1:16" s="3" customFormat="1" ht="14.5" x14ac:dyDescent="0.3">
      <c r="A73" s="4" t="s">
        <v>37</v>
      </c>
      <c r="B73" s="4">
        <v>559762</v>
      </c>
      <c r="C73" s="4" t="s">
        <v>236</v>
      </c>
      <c r="D73" s="4" t="s">
        <v>237</v>
      </c>
      <c r="E73" s="4" t="s">
        <v>238</v>
      </c>
      <c r="F73" s="4" t="s">
        <v>6</v>
      </c>
      <c r="G73" s="4" t="s">
        <v>240</v>
      </c>
      <c r="H73" s="4" t="s">
        <v>306</v>
      </c>
      <c r="I73" s="4" t="s">
        <v>300</v>
      </c>
      <c r="J73" s="4">
        <f>VLOOKUP(B73,sql查询!J:Q,2,0)</f>
        <v>32</v>
      </c>
      <c r="K73" s="4">
        <f>VLOOKUP(B73,sql查询!J:Q,3,0)</f>
        <v>1</v>
      </c>
      <c r="L73" s="4">
        <f>VLOOKUP(B73,sql查询!J:Q,4,0)</f>
        <v>71</v>
      </c>
      <c r="M73" s="4">
        <f>VLOOKUP(B73,sql查询!J:Q,5,0)</f>
        <v>528</v>
      </c>
      <c r="N73" s="4">
        <f>VLOOKUP(B73,sql查询!J:Q,6,0)</f>
        <v>628</v>
      </c>
      <c r="O73" s="4">
        <f>VLOOKUP(B73,sql查询!J:Q,7,0)</f>
        <v>1</v>
      </c>
      <c r="P73" s="4">
        <f>VLOOKUP(B73,sql查询!J:Q,8,0)</f>
        <v>4</v>
      </c>
    </row>
    <row r="74" spans="1:16" s="3" customFormat="1" ht="14.5" x14ac:dyDescent="0.3">
      <c r="A74" s="4" t="s">
        <v>70</v>
      </c>
      <c r="B74" s="4">
        <v>633271</v>
      </c>
      <c r="C74" s="4">
        <v>20220418552251</v>
      </c>
      <c r="D74" s="4" t="s">
        <v>241</v>
      </c>
      <c r="E74" s="4" t="s">
        <v>242</v>
      </c>
      <c r="F74" s="4" t="s">
        <v>6</v>
      </c>
      <c r="G74" s="4" t="s">
        <v>243</v>
      </c>
      <c r="H74" s="4" t="s">
        <v>306</v>
      </c>
      <c r="I74" s="4" t="s">
        <v>300</v>
      </c>
      <c r="J74" s="4">
        <f>VLOOKUP(B74,sql查询!J:Q,2,0)</f>
        <v>24</v>
      </c>
      <c r="K74" s="4">
        <f>VLOOKUP(B74,sql查询!J:Q,3,0)</f>
        <v>2</v>
      </c>
      <c r="L74" s="4">
        <f>VLOOKUP(B74,sql查询!J:Q,4,0)</f>
        <v>266</v>
      </c>
      <c r="M74" s="4">
        <f>VLOOKUP(B74,sql查询!J:Q,5,0)</f>
        <v>938</v>
      </c>
      <c r="N74" s="4">
        <f>VLOOKUP(B74,sql查询!J:Q,6,0)</f>
        <v>5937</v>
      </c>
      <c r="O74" s="4">
        <f>VLOOKUP(B74,sql查询!J:Q,7,0)</f>
        <v>0</v>
      </c>
      <c r="P74" s="4">
        <f>VLOOKUP(B74,sql查询!J:Q,8,0)</f>
        <v>5</v>
      </c>
    </row>
    <row r="75" spans="1:16" s="3" customFormat="1" ht="14.5" x14ac:dyDescent="0.3">
      <c r="A75" s="4" t="s">
        <v>70</v>
      </c>
      <c r="B75" s="4">
        <v>633271</v>
      </c>
      <c r="C75" s="4">
        <v>20220418552251</v>
      </c>
      <c r="D75" s="4" t="s">
        <v>241</v>
      </c>
      <c r="E75" s="4" t="s">
        <v>242</v>
      </c>
      <c r="F75" s="4" t="s">
        <v>6</v>
      </c>
      <c r="G75" s="4" t="s">
        <v>244</v>
      </c>
      <c r="H75" s="4" t="s">
        <v>306</v>
      </c>
      <c r="I75" s="4" t="s">
        <v>300</v>
      </c>
      <c r="J75" s="4">
        <f>VLOOKUP(B75,sql查询!J:Q,2,0)</f>
        <v>24</v>
      </c>
      <c r="K75" s="4">
        <f>VLOOKUP(B75,sql查询!J:Q,3,0)</f>
        <v>2</v>
      </c>
      <c r="L75" s="4">
        <f>VLOOKUP(B75,sql查询!J:Q,4,0)</f>
        <v>266</v>
      </c>
      <c r="M75" s="4">
        <f>VLOOKUP(B75,sql查询!J:Q,5,0)</f>
        <v>938</v>
      </c>
      <c r="N75" s="4">
        <f>VLOOKUP(B75,sql查询!J:Q,6,0)</f>
        <v>5937</v>
      </c>
      <c r="O75" s="4">
        <f>VLOOKUP(B75,sql查询!J:Q,7,0)</f>
        <v>0</v>
      </c>
      <c r="P75" s="4">
        <f>VLOOKUP(B75,sql查询!J:Q,8,0)</f>
        <v>5</v>
      </c>
    </row>
    <row r="76" spans="1:16" s="3" customFormat="1" ht="14.5" x14ac:dyDescent="0.3">
      <c r="A76" s="4" t="s">
        <v>200</v>
      </c>
      <c r="B76" s="4">
        <v>633271</v>
      </c>
      <c r="C76" s="4">
        <v>20220418552251</v>
      </c>
      <c r="D76" s="4" t="s">
        <v>241</v>
      </c>
      <c r="E76" s="4" t="s">
        <v>242</v>
      </c>
      <c r="F76" s="4" t="s">
        <v>6</v>
      </c>
      <c r="G76" s="4" t="s">
        <v>245</v>
      </c>
      <c r="H76" s="4" t="s">
        <v>306</v>
      </c>
      <c r="I76" s="4" t="s">
        <v>300</v>
      </c>
      <c r="J76" s="4">
        <f>VLOOKUP(B76,sql查询!J:Q,2,0)</f>
        <v>24</v>
      </c>
      <c r="K76" s="4">
        <f>VLOOKUP(B76,sql查询!J:Q,3,0)</f>
        <v>2</v>
      </c>
      <c r="L76" s="4">
        <f>VLOOKUP(B76,sql查询!J:Q,4,0)</f>
        <v>266</v>
      </c>
      <c r="M76" s="4">
        <f>VLOOKUP(B76,sql查询!J:Q,5,0)</f>
        <v>938</v>
      </c>
      <c r="N76" s="4">
        <f>VLOOKUP(B76,sql查询!J:Q,6,0)</f>
        <v>5937</v>
      </c>
      <c r="O76" s="4">
        <f>VLOOKUP(B76,sql查询!J:Q,7,0)</f>
        <v>0</v>
      </c>
      <c r="P76" s="4">
        <f>VLOOKUP(B76,sql查询!J:Q,8,0)</f>
        <v>5</v>
      </c>
    </row>
    <row r="77" spans="1:16" s="3" customFormat="1" ht="14.5" x14ac:dyDescent="0.3">
      <c r="A77" s="4" t="s">
        <v>37</v>
      </c>
      <c r="B77" s="4">
        <v>633271</v>
      </c>
      <c r="C77" s="4">
        <v>20220418552251</v>
      </c>
      <c r="D77" s="4" t="s">
        <v>241</v>
      </c>
      <c r="E77" s="4" t="s">
        <v>242</v>
      </c>
      <c r="F77" s="4" t="s">
        <v>6</v>
      </c>
      <c r="G77" s="4" t="s">
        <v>246</v>
      </c>
      <c r="H77" s="4" t="s">
        <v>306</v>
      </c>
      <c r="I77" s="4" t="s">
        <v>300</v>
      </c>
      <c r="J77" s="4">
        <f>VLOOKUP(B77,sql查询!J:Q,2,0)</f>
        <v>24</v>
      </c>
      <c r="K77" s="4">
        <f>VLOOKUP(B77,sql查询!J:Q,3,0)</f>
        <v>2</v>
      </c>
      <c r="L77" s="4">
        <f>VLOOKUP(B77,sql查询!J:Q,4,0)</f>
        <v>266</v>
      </c>
      <c r="M77" s="4">
        <f>VLOOKUP(B77,sql查询!J:Q,5,0)</f>
        <v>938</v>
      </c>
      <c r="N77" s="4">
        <f>VLOOKUP(B77,sql查询!J:Q,6,0)</f>
        <v>5937</v>
      </c>
      <c r="O77" s="4">
        <f>VLOOKUP(B77,sql查询!J:Q,7,0)</f>
        <v>0</v>
      </c>
      <c r="P77" s="4">
        <f>VLOOKUP(B77,sql查询!J:Q,8,0)</f>
        <v>5</v>
      </c>
    </row>
    <row r="78" spans="1:16" s="3" customFormat="1" ht="26" x14ac:dyDescent="0.3">
      <c r="A78" s="4" t="s">
        <v>49</v>
      </c>
      <c r="B78" s="4">
        <v>220562</v>
      </c>
      <c r="C78" s="4" t="s">
        <v>247</v>
      </c>
      <c r="D78" s="4" t="s">
        <v>247</v>
      </c>
      <c r="E78" s="4" t="s">
        <v>248</v>
      </c>
      <c r="F78" s="4" t="s">
        <v>6</v>
      </c>
      <c r="G78" s="4" t="s">
        <v>249</v>
      </c>
      <c r="H78" s="4" t="s">
        <v>306</v>
      </c>
      <c r="I78" s="4" t="s">
        <v>300</v>
      </c>
      <c r="J78" s="4" t="str">
        <f>VLOOKUP(B78,sql查询!J:Q,2,0)</f>
        <v>NULL</v>
      </c>
      <c r="K78" s="4" t="str">
        <f>VLOOKUP(B78,sql查询!J:Q,3,0)</f>
        <v>NULL</v>
      </c>
      <c r="L78" s="4">
        <f>VLOOKUP(B78,sql查询!J:Q,4,0)</f>
        <v>1</v>
      </c>
      <c r="M78" s="4">
        <f>VLOOKUP(B78,sql查询!J:Q,5,0)</f>
        <v>126</v>
      </c>
      <c r="N78" s="4">
        <f>VLOOKUP(B78,sql查询!J:Q,6,0)</f>
        <v>1518</v>
      </c>
      <c r="O78" s="4">
        <f>VLOOKUP(B78,sql查询!J:Q,7,0)</f>
        <v>0</v>
      </c>
      <c r="P78" s="4">
        <f>VLOOKUP(B78,sql查询!J:Q,8,0)</f>
        <v>1</v>
      </c>
    </row>
    <row r="79" spans="1:16" s="3" customFormat="1" ht="26" x14ac:dyDescent="0.3">
      <c r="A79" s="4" t="s">
        <v>13</v>
      </c>
      <c r="B79" s="4">
        <v>220562</v>
      </c>
      <c r="C79" s="4" t="s">
        <v>247</v>
      </c>
      <c r="D79" s="4" t="s">
        <v>247</v>
      </c>
      <c r="E79" s="4" t="s">
        <v>248</v>
      </c>
      <c r="F79" s="4" t="s">
        <v>6</v>
      </c>
      <c r="G79" s="4" t="s">
        <v>250</v>
      </c>
      <c r="H79" s="4" t="s">
        <v>306</v>
      </c>
      <c r="I79" s="4" t="s">
        <v>300</v>
      </c>
      <c r="J79" s="4" t="str">
        <f>VLOOKUP(B79,sql查询!J:Q,2,0)</f>
        <v>NULL</v>
      </c>
      <c r="K79" s="4" t="str">
        <f>VLOOKUP(B79,sql查询!J:Q,3,0)</f>
        <v>NULL</v>
      </c>
      <c r="L79" s="4">
        <f>VLOOKUP(B79,sql查询!J:Q,4,0)</f>
        <v>1</v>
      </c>
      <c r="M79" s="4">
        <f>VLOOKUP(B79,sql查询!J:Q,5,0)</f>
        <v>126</v>
      </c>
      <c r="N79" s="4">
        <f>VLOOKUP(B79,sql查询!J:Q,6,0)</f>
        <v>1518</v>
      </c>
      <c r="O79" s="4">
        <f>VLOOKUP(B79,sql查询!J:Q,7,0)</f>
        <v>0</v>
      </c>
      <c r="P79" s="4">
        <f>VLOOKUP(B79,sql查询!J:Q,8,0)</f>
        <v>1</v>
      </c>
    </row>
    <row r="80" spans="1:16" s="3" customFormat="1" ht="26" x14ac:dyDescent="0.3">
      <c r="A80" s="4" t="s">
        <v>12</v>
      </c>
      <c r="B80" s="4">
        <v>220562</v>
      </c>
      <c r="C80" s="4" t="s">
        <v>247</v>
      </c>
      <c r="D80" s="4" t="s">
        <v>247</v>
      </c>
      <c r="E80" s="4" t="s">
        <v>248</v>
      </c>
      <c r="F80" s="4" t="s">
        <v>6</v>
      </c>
      <c r="G80" s="4" t="s">
        <v>251</v>
      </c>
      <c r="H80" s="4" t="s">
        <v>306</v>
      </c>
      <c r="I80" s="4" t="s">
        <v>300</v>
      </c>
      <c r="J80" s="4" t="str">
        <f>VLOOKUP(B80,sql查询!J:Q,2,0)</f>
        <v>NULL</v>
      </c>
      <c r="K80" s="4" t="str">
        <f>VLOOKUP(B80,sql查询!J:Q,3,0)</f>
        <v>NULL</v>
      </c>
      <c r="L80" s="4">
        <f>VLOOKUP(B80,sql查询!J:Q,4,0)</f>
        <v>1</v>
      </c>
      <c r="M80" s="4">
        <f>VLOOKUP(B80,sql查询!J:Q,5,0)</f>
        <v>126</v>
      </c>
      <c r="N80" s="4">
        <f>VLOOKUP(B80,sql查询!J:Q,6,0)</f>
        <v>1518</v>
      </c>
      <c r="O80" s="4">
        <f>VLOOKUP(B80,sql查询!J:Q,7,0)</f>
        <v>0</v>
      </c>
      <c r="P80" s="4">
        <f>VLOOKUP(B80,sql查询!J:Q,8,0)</f>
        <v>1</v>
      </c>
    </row>
    <row r="81" spans="1:16" s="3" customFormat="1" ht="26" x14ac:dyDescent="0.3">
      <c r="A81" s="4" t="s">
        <v>252</v>
      </c>
      <c r="B81" s="4">
        <v>220562</v>
      </c>
      <c r="C81" s="4" t="s">
        <v>247</v>
      </c>
      <c r="D81" s="4" t="s">
        <v>247</v>
      </c>
      <c r="E81" s="4" t="s">
        <v>248</v>
      </c>
      <c r="F81" s="4" t="s">
        <v>6</v>
      </c>
      <c r="G81" s="4" t="s">
        <v>253</v>
      </c>
      <c r="H81" s="4" t="s">
        <v>307</v>
      </c>
      <c r="I81" s="4" t="s">
        <v>300</v>
      </c>
      <c r="J81" s="4" t="str">
        <f>VLOOKUP(B81,sql查询!J:Q,2,0)</f>
        <v>NULL</v>
      </c>
      <c r="K81" s="4" t="str">
        <f>VLOOKUP(B81,sql查询!J:Q,3,0)</f>
        <v>NULL</v>
      </c>
      <c r="L81" s="4">
        <f>VLOOKUP(B81,sql查询!J:Q,4,0)</f>
        <v>1</v>
      </c>
      <c r="M81" s="4">
        <f>VLOOKUP(B81,sql查询!J:Q,5,0)</f>
        <v>126</v>
      </c>
      <c r="N81" s="4">
        <f>VLOOKUP(B81,sql查询!J:Q,6,0)</f>
        <v>1518</v>
      </c>
      <c r="O81" s="4">
        <f>VLOOKUP(B81,sql查询!J:Q,7,0)</f>
        <v>0</v>
      </c>
      <c r="P81" s="4">
        <f>VLOOKUP(B81,sql查询!J:Q,8,0)</f>
        <v>1</v>
      </c>
    </row>
    <row r="82" spans="1:16" s="3" customFormat="1" ht="14.5" x14ac:dyDescent="0.3">
      <c r="A82" s="4" t="s">
        <v>11</v>
      </c>
      <c r="B82" s="4">
        <v>220562</v>
      </c>
      <c r="C82" s="4" t="s">
        <v>247</v>
      </c>
      <c r="D82" s="4" t="s">
        <v>247</v>
      </c>
      <c r="E82" s="4" t="s">
        <v>248</v>
      </c>
      <c r="F82" s="4" t="s">
        <v>6</v>
      </c>
      <c r="G82" s="4" t="s">
        <v>254</v>
      </c>
      <c r="H82" s="4" t="s">
        <v>307</v>
      </c>
      <c r="I82" s="4" t="s">
        <v>300</v>
      </c>
      <c r="J82" s="4" t="str">
        <f>VLOOKUP(B82,sql查询!J:Q,2,0)</f>
        <v>NULL</v>
      </c>
      <c r="K82" s="4" t="str">
        <f>VLOOKUP(B82,sql查询!J:Q,3,0)</f>
        <v>NULL</v>
      </c>
      <c r="L82" s="4">
        <f>VLOOKUP(B82,sql查询!J:Q,4,0)</f>
        <v>1</v>
      </c>
      <c r="M82" s="4">
        <f>VLOOKUP(B82,sql查询!J:Q,5,0)</f>
        <v>126</v>
      </c>
      <c r="N82" s="4">
        <f>VLOOKUP(B82,sql查询!J:Q,6,0)</f>
        <v>1518</v>
      </c>
      <c r="O82" s="4">
        <f>VLOOKUP(B82,sql查询!J:Q,7,0)</f>
        <v>0</v>
      </c>
      <c r="P82" s="4">
        <f>VLOOKUP(B82,sql查询!J:Q,8,0)</f>
        <v>1</v>
      </c>
    </row>
    <row r="83" spans="1:16" s="3" customFormat="1" ht="14.5" x14ac:dyDescent="0.3">
      <c r="A83" s="4" t="s">
        <v>185</v>
      </c>
      <c r="B83" s="4">
        <v>127818</v>
      </c>
      <c r="C83" s="4" t="s">
        <v>259</v>
      </c>
      <c r="D83" s="4" t="s">
        <v>260</v>
      </c>
      <c r="E83" s="4" t="s">
        <v>261</v>
      </c>
      <c r="F83" s="4" t="s">
        <v>6</v>
      </c>
      <c r="G83" s="4" t="s">
        <v>262</v>
      </c>
      <c r="H83" s="4" t="s">
        <v>307</v>
      </c>
      <c r="I83" s="4" t="s">
        <v>300</v>
      </c>
      <c r="J83" s="4">
        <f>VLOOKUP(B83,sql查询!J:Q,2,0)</f>
        <v>8</v>
      </c>
      <c r="K83" s="4">
        <f>VLOOKUP(B83,sql查询!J:Q,3,0)</f>
        <v>1</v>
      </c>
      <c r="L83" s="4">
        <f>VLOOKUP(B83,sql查询!J:Q,4,0)</f>
        <v>167</v>
      </c>
      <c r="M83" s="4">
        <f>VLOOKUP(B83,sql查询!J:Q,5,0)</f>
        <v>6901</v>
      </c>
      <c r="N83" s="4">
        <f>VLOOKUP(B83,sql查询!J:Q,6,0)</f>
        <v>2750</v>
      </c>
      <c r="O83" s="4">
        <f>VLOOKUP(B83,sql查询!J:Q,7,0)</f>
        <v>0</v>
      </c>
      <c r="P83" s="4">
        <f>VLOOKUP(B83,sql查询!J:Q,8,0)</f>
        <v>5</v>
      </c>
    </row>
    <row r="84" spans="1:16" s="3" customFormat="1" ht="14.5" x14ac:dyDescent="0.3">
      <c r="A84" s="4" t="s">
        <v>14</v>
      </c>
      <c r="B84" s="4">
        <v>81222</v>
      </c>
      <c r="C84" s="4" t="s">
        <v>263</v>
      </c>
      <c r="D84" s="4" t="s">
        <v>264</v>
      </c>
      <c r="E84" s="4" t="s">
        <v>265</v>
      </c>
      <c r="F84" s="4" t="s">
        <v>6</v>
      </c>
      <c r="G84" s="4" t="s">
        <v>266</v>
      </c>
      <c r="H84" s="4" t="s">
        <v>307</v>
      </c>
      <c r="I84" s="4" t="s">
        <v>300</v>
      </c>
      <c r="J84" s="4">
        <f>VLOOKUP(B84,sql查询!J:Q,2,0)</f>
        <v>134</v>
      </c>
      <c r="K84" s="4" t="str">
        <f>VLOOKUP(B84,sql查询!J:Q,3,0)</f>
        <v>NULL</v>
      </c>
      <c r="L84" s="4">
        <f>VLOOKUP(B84,sql查询!J:Q,4,0)</f>
        <v>2</v>
      </c>
      <c r="M84" s="4">
        <f>VLOOKUP(B84,sql查询!J:Q,5,0)</f>
        <v>2204</v>
      </c>
      <c r="N84" s="4">
        <f>VLOOKUP(B84,sql查询!J:Q,6,0)</f>
        <v>33096</v>
      </c>
      <c r="O84" s="4">
        <f>VLOOKUP(B84,sql查询!J:Q,7,0)</f>
        <v>0</v>
      </c>
      <c r="P84" s="4">
        <f>VLOOKUP(B84,sql查询!J:Q,8,0)</f>
        <v>5</v>
      </c>
    </row>
    <row r="85" spans="1:16" s="3" customFormat="1" ht="14.5" x14ac:dyDescent="0.3">
      <c r="A85" s="4" t="s">
        <v>271</v>
      </c>
      <c r="B85" s="4">
        <v>612492</v>
      </c>
      <c r="C85" s="4">
        <v>20220315577539</v>
      </c>
      <c r="D85" s="4" t="s">
        <v>18</v>
      </c>
      <c r="E85" s="4" t="s">
        <v>19</v>
      </c>
      <c r="F85" s="4" t="s">
        <v>6</v>
      </c>
      <c r="G85" s="4" t="s">
        <v>272</v>
      </c>
      <c r="H85" s="4" t="s">
        <v>307</v>
      </c>
      <c r="I85" s="4" t="s">
        <v>300</v>
      </c>
      <c r="J85" s="4">
        <f>VLOOKUP(B85,sql查询!J:Q,2,0)</f>
        <v>9</v>
      </c>
      <c r="K85" s="4" t="str">
        <f>VLOOKUP(B85,sql查询!J:Q,3,0)</f>
        <v>NULL</v>
      </c>
      <c r="L85" s="4">
        <f>VLOOKUP(B85,sql查询!J:Q,4,0)</f>
        <v>4</v>
      </c>
      <c r="M85" s="4">
        <f>VLOOKUP(B85,sql查询!J:Q,5,0)</f>
        <v>264</v>
      </c>
      <c r="N85" s="4">
        <f>VLOOKUP(B85,sql查询!J:Q,6,0)</f>
        <v>893</v>
      </c>
      <c r="O85" s="4">
        <f>VLOOKUP(B85,sql查询!J:Q,7,0)</f>
        <v>0</v>
      </c>
      <c r="P85" s="4">
        <f>VLOOKUP(B85,sql查询!J:Q,8,0)</f>
        <v>3</v>
      </c>
    </row>
    <row r="86" spans="1:16" s="3" customFormat="1" ht="26" x14ac:dyDescent="0.3">
      <c r="A86" s="4" t="s">
        <v>27</v>
      </c>
      <c r="B86" s="4">
        <v>612492</v>
      </c>
      <c r="C86" s="4">
        <v>20220315577539</v>
      </c>
      <c r="D86" s="4" t="s">
        <v>18</v>
      </c>
      <c r="E86" s="4" t="s">
        <v>19</v>
      </c>
      <c r="F86" s="4" t="s">
        <v>6</v>
      </c>
      <c r="G86" s="4" t="s">
        <v>273</v>
      </c>
      <c r="H86" s="4" t="s">
        <v>307</v>
      </c>
      <c r="I86" s="4" t="s">
        <v>300</v>
      </c>
      <c r="J86" s="4">
        <f>VLOOKUP(B86,sql查询!J:Q,2,0)</f>
        <v>9</v>
      </c>
      <c r="K86" s="4" t="str">
        <f>VLOOKUP(B86,sql查询!J:Q,3,0)</f>
        <v>NULL</v>
      </c>
      <c r="L86" s="4">
        <f>VLOOKUP(B86,sql查询!J:Q,4,0)</f>
        <v>4</v>
      </c>
      <c r="M86" s="4">
        <f>VLOOKUP(B86,sql查询!J:Q,5,0)</f>
        <v>264</v>
      </c>
      <c r="N86" s="4">
        <f>VLOOKUP(B86,sql查询!J:Q,6,0)</f>
        <v>893</v>
      </c>
      <c r="O86" s="4">
        <f>VLOOKUP(B86,sql查询!J:Q,7,0)</f>
        <v>0</v>
      </c>
      <c r="P86" s="4">
        <f>VLOOKUP(B86,sql查询!J:Q,8,0)</f>
        <v>3</v>
      </c>
    </row>
    <row r="87" spans="1:16" s="3" customFormat="1" ht="14.5" x14ac:dyDescent="0.3">
      <c r="A87" s="4" t="s">
        <v>11</v>
      </c>
      <c r="B87" s="4">
        <v>612492</v>
      </c>
      <c r="C87" s="4">
        <v>20220315577539</v>
      </c>
      <c r="D87" s="4" t="s">
        <v>18</v>
      </c>
      <c r="E87" s="4" t="s">
        <v>19</v>
      </c>
      <c r="F87" s="4" t="s">
        <v>6</v>
      </c>
      <c r="G87" s="4" t="s">
        <v>274</v>
      </c>
      <c r="H87" s="4" t="s">
        <v>307</v>
      </c>
      <c r="I87" s="4" t="s">
        <v>300</v>
      </c>
      <c r="J87" s="4">
        <f>VLOOKUP(B87,sql查询!J:Q,2,0)</f>
        <v>9</v>
      </c>
      <c r="K87" s="4" t="str">
        <f>VLOOKUP(B87,sql查询!J:Q,3,0)</f>
        <v>NULL</v>
      </c>
      <c r="L87" s="4">
        <f>VLOOKUP(B87,sql查询!J:Q,4,0)</f>
        <v>4</v>
      </c>
      <c r="M87" s="4">
        <f>VLOOKUP(B87,sql查询!J:Q,5,0)</f>
        <v>264</v>
      </c>
      <c r="N87" s="4">
        <f>VLOOKUP(B87,sql查询!J:Q,6,0)</f>
        <v>893</v>
      </c>
      <c r="O87" s="4">
        <f>VLOOKUP(B87,sql查询!J:Q,7,0)</f>
        <v>0</v>
      </c>
      <c r="P87" s="4">
        <f>VLOOKUP(B87,sql查询!J:Q,8,0)</f>
        <v>3</v>
      </c>
    </row>
    <row r="88" spans="1:16" s="3" customFormat="1" ht="26" x14ac:dyDescent="0.3">
      <c r="A88" s="4" t="s">
        <v>275</v>
      </c>
      <c r="B88" s="4">
        <v>612492</v>
      </c>
      <c r="C88" s="4">
        <v>20220315577539</v>
      </c>
      <c r="D88" s="4" t="s">
        <v>18</v>
      </c>
      <c r="E88" s="4" t="s">
        <v>19</v>
      </c>
      <c r="F88" s="4" t="s">
        <v>6</v>
      </c>
      <c r="G88" s="4" t="s">
        <v>276</v>
      </c>
      <c r="H88" s="4" t="s">
        <v>307</v>
      </c>
      <c r="I88" s="4" t="s">
        <v>300</v>
      </c>
      <c r="J88" s="4">
        <f>VLOOKUP(B88,sql查询!J:Q,2,0)</f>
        <v>9</v>
      </c>
      <c r="K88" s="4" t="str">
        <f>VLOOKUP(B88,sql查询!J:Q,3,0)</f>
        <v>NULL</v>
      </c>
      <c r="L88" s="4">
        <f>VLOOKUP(B88,sql查询!J:Q,4,0)</f>
        <v>4</v>
      </c>
      <c r="M88" s="4">
        <f>VLOOKUP(B88,sql查询!J:Q,5,0)</f>
        <v>264</v>
      </c>
      <c r="N88" s="4">
        <f>VLOOKUP(B88,sql查询!J:Q,6,0)</f>
        <v>893</v>
      </c>
      <c r="O88" s="4">
        <f>VLOOKUP(B88,sql查询!J:Q,7,0)</f>
        <v>0</v>
      </c>
      <c r="P88" s="4">
        <f>VLOOKUP(B88,sql查询!J:Q,8,0)</f>
        <v>3</v>
      </c>
    </row>
    <row r="89" spans="1:16" s="3" customFormat="1" ht="26" x14ac:dyDescent="0.3">
      <c r="A89" s="4" t="s">
        <v>252</v>
      </c>
      <c r="B89" s="4">
        <v>612492</v>
      </c>
      <c r="C89" s="4">
        <v>20220315577539</v>
      </c>
      <c r="D89" s="4" t="s">
        <v>18</v>
      </c>
      <c r="E89" s="4" t="s">
        <v>19</v>
      </c>
      <c r="F89" s="4" t="s">
        <v>6</v>
      </c>
      <c r="G89" s="4" t="s">
        <v>277</v>
      </c>
      <c r="H89" s="4" t="s">
        <v>307</v>
      </c>
      <c r="I89" s="4" t="s">
        <v>300</v>
      </c>
      <c r="J89" s="4">
        <f>VLOOKUP(B89,sql查询!J:Q,2,0)</f>
        <v>9</v>
      </c>
      <c r="K89" s="4" t="str">
        <f>VLOOKUP(B89,sql查询!J:Q,3,0)</f>
        <v>NULL</v>
      </c>
      <c r="L89" s="4">
        <f>VLOOKUP(B89,sql查询!J:Q,4,0)</f>
        <v>4</v>
      </c>
      <c r="M89" s="4">
        <f>VLOOKUP(B89,sql查询!J:Q,5,0)</f>
        <v>264</v>
      </c>
      <c r="N89" s="4">
        <f>VLOOKUP(B89,sql查询!J:Q,6,0)</f>
        <v>893</v>
      </c>
      <c r="O89" s="4">
        <f>VLOOKUP(B89,sql查询!J:Q,7,0)</f>
        <v>0</v>
      </c>
      <c r="P89" s="4">
        <f>VLOOKUP(B89,sql查询!J:Q,8,0)</f>
        <v>3</v>
      </c>
    </row>
    <row r="90" spans="1:16" s="3" customFormat="1" ht="26" x14ac:dyDescent="0.3">
      <c r="A90" s="4" t="s">
        <v>23</v>
      </c>
      <c r="B90" s="4">
        <v>612492</v>
      </c>
      <c r="C90" s="4">
        <v>20220315577539</v>
      </c>
      <c r="D90" s="4" t="s">
        <v>18</v>
      </c>
      <c r="E90" s="4" t="s">
        <v>19</v>
      </c>
      <c r="F90" s="4" t="s">
        <v>6</v>
      </c>
      <c r="G90" s="4" t="s">
        <v>278</v>
      </c>
      <c r="H90" s="4" t="s">
        <v>307</v>
      </c>
      <c r="I90" s="4" t="s">
        <v>300</v>
      </c>
      <c r="J90" s="4">
        <f>VLOOKUP(B90,sql查询!J:Q,2,0)</f>
        <v>9</v>
      </c>
      <c r="K90" s="4" t="str">
        <f>VLOOKUP(B90,sql查询!J:Q,3,0)</f>
        <v>NULL</v>
      </c>
      <c r="L90" s="4">
        <f>VLOOKUP(B90,sql查询!J:Q,4,0)</f>
        <v>4</v>
      </c>
      <c r="M90" s="4">
        <f>VLOOKUP(B90,sql查询!J:Q,5,0)</f>
        <v>264</v>
      </c>
      <c r="N90" s="4">
        <f>VLOOKUP(B90,sql查询!J:Q,6,0)</f>
        <v>893</v>
      </c>
      <c r="O90" s="4">
        <f>VLOOKUP(B90,sql查询!J:Q,7,0)</f>
        <v>0</v>
      </c>
      <c r="P90" s="4">
        <f>VLOOKUP(B90,sql查询!J:Q,8,0)</f>
        <v>3</v>
      </c>
    </row>
    <row r="91" spans="1:16" s="3" customFormat="1" ht="26" x14ac:dyDescent="0.3">
      <c r="A91" s="4" t="s">
        <v>10</v>
      </c>
      <c r="B91" s="4">
        <v>612492</v>
      </c>
      <c r="C91" s="4">
        <v>20220315577539</v>
      </c>
      <c r="D91" s="4" t="s">
        <v>18</v>
      </c>
      <c r="E91" s="4" t="s">
        <v>19</v>
      </c>
      <c r="F91" s="4" t="s">
        <v>6</v>
      </c>
      <c r="G91" s="4" t="s">
        <v>279</v>
      </c>
      <c r="H91" s="4" t="s">
        <v>307</v>
      </c>
      <c r="I91" s="4" t="s">
        <v>300</v>
      </c>
      <c r="J91" s="4">
        <f>VLOOKUP(B91,sql查询!J:Q,2,0)</f>
        <v>9</v>
      </c>
      <c r="K91" s="4" t="str">
        <f>VLOOKUP(B91,sql查询!J:Q,3,0)</f>
        <v>NULL</v>
      </c>
      <c r="L91" s="4">
        <f>VLOOKUP(B91,sql查询!J:Q,4,0)</f>
        <v>4</v>
      </c>
      <c r="M91" s="4">
        <f>VLOOKUP(B91,sql查询!J:Q,5,0)</f>
        <v>264</v>
      </c>
      <c r="N91" s="4">
        <f>VLOOKUP(B91,sql查询!J:Q,6,0)</f>
        <v>893</v>
      </c>
      <c r="O91" s="4">
        <f>VLOOKUP(B91,sql查询!J:Q,7,0)</f>
        <v>0</v>
      </c>
      <c r="P91" s="4">
        <f>VLOOKUP(B91,sql查询!J:Q,8,0)</f>
        <v>3</v>
      </c>
    </row>
    <row r="92" spans="1:16" s="3" customFormat="1" ht="14.5" x14ac:dyDescent="0.3">
      <c r="A92" s="4" t="s">
        <v>17</v>
      </c>
      <c r="B92" s="4">
        <v>612492</v>
      </c>
      <c r="C92" s="4">
        <v>20220315577539</v>
      </c>
      <c r="D92" s="4" t="s">
        <v>18</v>
      </c>
      <c r="E92" s="4" t="s">
        <v>19</v>
      </c>
      <c r="F92" s="4" t="s">
        <v>6</v>
      </c>
      <c r="G92" s="4" t="s">
        <v>280</v>
      </c>
      <c r="H92" s="4" t="s">
        <v>307</v>
      </c>
      <c r="I92" s="4" t="s">
        <v>300</v>
      </c>
      <c r="J92" s="4">
        <f>VLOOKUP(B92,sql查询!J:Q,2,0)</f>
        <v>9</v>
      </c>
      <c r="K92" s="4" t="str">
        <f>VLOOKUP(B92,sql查询!J:Q,3,0)</f>
        <v>NULL</v>
      </c>
      <c r="L92" s="4">
        <f>VLOOKUP(B92,sql查询!J:Q,4,0)</f>
        <v>4</v>
      </c>
      <c r="M92" s="4">
        <f>VLOOKUP(B92,sql查询!J:Q,5,0)</f>
        <v>264</v>
      </c>
      <c r="N92" s="4">
        <f>VLOOKUP(B92,sql查询!J:Q,6,0)</f>
        <v>893</v>
      </c>
      <c r="O92" s="4">
        <f>VLOOKUP(B92,sql查询!J:Q,7,0)</f>
        <v>0</v>
      </c>
      <c r="P92" s="4">
        <f>VLOOKUP(B92,sql查询!J:Q,8,0)</f>
        <v>3</v>
      </c>
    </row>
    <row r="93" spans="1:16" s="3" customFormat="1" ht="26" x14ac:dyDescent="0.3">
      <c r="A93" s="4" t="s">
        <v>13</v>
      </c>
      <c r="B93" s="4">
        <v>612492</v>
      </c>
      <c r="C93" s="4">
        <v>20220315577539</v>
      </c>
      <c r="D93" s="4" t="s">
        <v>18</v>
      </c>
      <c r="E93" s="4" t="s">
        <v>19</v>
      </c>
      <c r="F93" s="4" t="s">
        <v>6</v>
      </c>
      <c r="G93" s="4" t="s">
        <v>281</v>
      </c>
      <c r="H93" s="4" t="s">
        <v>307</v>
      </c>
      <c r="I93" s="4" t="s">
        <v>300</v>
      </c>
      <c r="J93" s="4">
        <f>VLOOKUP(B93,sql查询!J:Q,2,0)</f>
        <v>9</v>
      </c>
      <c r="K93" s="4" t="str">
        <f>VLOOKUP(B93,sql查询!J:Q,3,0)</f>
        <v>NULL</v>
      </c>
      <c r="L93" s="4">
        <f>VLOOKUP(B93,sql查询!J:Q,4,0)</f>
        <v>4</v>
      </c>
      <c r="M93" s="4">
        <f>VLOOKUP(B93,sql查询!J:Q,5,0)</f>
        <v>264</v>
      </c>
      <c r="N93" s="4">
        <f>VLOOKUP(B93,sql查询!J:Q,6,0)</f>
        <v>893</v>
      </c>
      <c r="O93" s="4">
        <f>VLOOKUP(B93,sql查询!J:Q,7,0)</f>
        <v>0</v>
      </c>
      <c r="P93" s="4">
        <f>VLOOKUP(B93,sql查询!J:Q,8,0)</f>
        <v>3</v>
      </c>
    </row>
    <row r="94" spans="1:16" s="3" customFormat="1" ht="26" x14ac:dyDescent="0.3">
      <c r="A94" s="4" t="s">
        <v>12</v>
      </c>
      <c r="B94" s="4">
        <v>612492</v>
      </c>
      <c r="C94" s="4">
        <v>20220315577539</v>
      </c>
      <c r="D94" s="4" t="s">
        <v>18</v>
      </c>
      <c r="E94" s="4" t="s">
        <v>19</v>
      </c>
      <c r="F94" s="4" t="s">
        <v>6</v>
      </c>
      <c r="G94" s="4" t="s">
        <v>282</v>
      </c>
      <c r="H94" s="4" t="s">
        <v>307</v>
      </c>
      <c r="I94" s="4" t="s">
        <v>300</v>
      </c>
      <c r="J94" s="4">
        <f>VLOOKUP(B94,sql查询!J:Q,2,0)</f>
        <v>9</v>
      </c>
      <c r="K94" s="4" t="str">
        <f>VLOOKUP(B94,sql查询!J:Q,3,0)</f>
        <v>NULL</v>
      </c>
      <c r="L94" s="4">
        <f>VLOOKUP(B94,sql查询!J:Q,4,0)</f>
        <v>4</v>
      </c>
      <c r="M94" s="4">
        <f>VLOOKUP(B94,sql查询!J:Q,5,0)</f>
        <v>264</v>
      </c>
      <c r="N94" s="4">
        <f>VLOOKUP(B94,sql查询!J:Q,6,0)</f>
        <v>893</v>
      </c>
      <c r="O94" s="4">
        <f>VLOOKUP(B94,sql查询!J:Q,7,0)</f>
        <v>0</v>
      </c>
      <c r="P94" s="4">
        <f>VLOOKUP(B94,sql查询!J:Q,8,0)</f>
        <v>3</v>
      </c>
    </row>
    <row r="95" spans="1:16" s="3" customFormat="1" ht="26" x14ac:dyDescent="0.3">
      <c r="A95" s="4" t="s">
        <v>49</v>
      </c>
      <c r="B95" s="4">
        <v>612492</v>
      </c>
      <c r="C95" s="4">
        <v>20220315577539</v>
      </c>
      <c r="D95" s="4" t="s">
        <v>18</v>
      </c>
      <c r="E95" s="4" t="s">
        <v>19</v>
      </c>
      <c r="F95" s="4" t="s">
        <v>6</v>
      </c>
      <c r="G95" s="4" t="s">
        <v>283</v>
      </c>
      <c r="H95" s="4" t="s">
        <v>307</v>
      </c>
      <c r="I95" s="4" t="s">
        <v>300</v>
      </c>
      <c r="J95" s="4">
        <f>VLOOKUP(B95,sql查询!J:Q,2,0)</f>
        <v>9</v>
      </c>
      <c r="K95" s="4" t="str">
        <f>VLOOKUP(B95,sql查询!J:Q,3,0)</f>
        <v>NULL</v>
      </c>
      <c r="L95" s="4">
        <f>VLOOKUP(B95,sql查询!J:Q,4,0)</f>
        <v>4</v>
      </c>
      <c r="M95" s="4">
        <f>VLOOKUP(B95,sql查询!J:Q,5,0)</f>
        <v>264</v>
      </c>
      <c r="N95" s="4">
        <f>VLOOKUP(B95,sql查询!J:Q,6,0)</f>
        <v>893</v>
      </c>
      <c r="O95" s="4">
        <f>VLOOKUP(B95,sql查询!J:Q,7,0)</f>
        <v>0</v>
      </c>
      <c r="P95" s="4">
        <f>VLOOKUP(B95,sql查询!J:Q,8,0)</f>
        <v>3</v>
      </c>
    </row>
    <row r="96" spans="1:16" s="3" customFormat="1" ht="26" x14ac:dyDescent="0.3">
      <c r="A96" s="4" t="s">
        <v>12</v>
      </c>
      <c r="B96" s="4">
        <v>528982</v>
      </c>
      <c r="C96" s="4">
        <v>20210728814108</v>
      </c>
      <c r="D96" s="4" t="s">
        <v>284</v>
      </c>
      <c r="E96" s="4" t="s">
        <v>285</v>
      </c>
      <c r="F96" s="4" t="s">
        <v>6</v>
      </c>
      <c r="G96" s="4" t="s">
        <v>286</v>
      </c>
      <c r="H96" s="4" t="s">
        <v>307</v>
      </c>
      <c r="I96" s="4" t="s">
        <v>300</v>
      </c>
      <c r="J96" s="4">
        <f>VLOOKUP(B96,sql查询!J:Q,2,0)</f>
        <v>45</v>
      </c>
      <c r="K96" s="4">
        <f>VLOOKUP(B96,sql查询!J:Q,3,0)</f>
        <v>6</v>
      </c>
      <c r="L96" s="4">
        <f>VLOOKUP(B96,sql查询!J:Q,4,0)</f>
        <v>22</v>
      </c>
      <c r="M96" s="4">
        <f>VLOOKUP(B96,sql查询!J:Q,5,0)</f>
        <v>415</v>
      </c>
      <c r="N96" s="4">
        <f>VLOOKUP(B96,sql查询!J:Q,6,0)</f>
        <v>23405</v>
      </c>
      <c r="O96" s="4">
        <f>VLOOKUP(B96,sql查询!J:Q,7,0)</f>
        <v>1</v>
      </c>
      <c r="P96" s="4">
        <f>VLOOKUP(B96,sql查询!J:Q,8,0)</f>
        <v>5</v>
      </c>
    </row>
    <row r="97" spans="1:16" s="3" customFormat="1" ht="14.5" x14ac:dyDescent="0.3">
      <c r="A97" s="4" t="s">
        <v>20</v>
      </c>
      <c r="B97" s="4">
        <v>561729</v>
      </c>
      <c r="C97" s="4">
        <v>20211029486383</v>
      </c>
      <c r="D97" s="4" t="s">
        <v>287</v>
      </c>
      <c r="E97" s="4" t="s">
        <v>288</v>
      </c>
      <c r="F97" s="4" t="s">
        <v>6</v>
      </c>
      <c r="G97" s="4" t="s">
        <v>289</v>
      </c>
      <c r="H97" s="4" t="s">
        <v>307</v>
      </c>
      <c r="I97" s="4" t="s">
        <v>300</v>
      </c>
      <c r="J97" s="4">
        <f>VLOOKUP(B97,sql查询!J:Q,2,0)</f>
        <v>1</v>
      </c>
      <c r="K97" s="4">
        <f>VLOOKUP(B97,sql查询!J:Q,3,0)</f>
        <v>1</v>
      </c>
      <c r="L97" s="4">
        <f>VLOOKUP(B97,sql查询!J:Q,4,0)</f>
        <v>179</v>
      </c>
      <c r="M97" s="4">
        <f>VLOOKUP(B97,sql查询!J:Q,5,0)</f>
        <v>1007</v>
      </c>
      <c r="N97" s="4">
        <f>VLOOKUP(B97,sql查询!J:Q,6,0)</f>
        <v>729</v>
      </c>
      <c r="O97" s="4">
        <f>VLOOKUP(B97,sql查询!J:Q,7,0)</f>
        <v>1</v>
      </c>
      <c r="P97" s="4">
        <f>VLOOKUP(B97,sql查询!J:Q,8,0)</f>
        <v>5</v>
      </c>
    </row>
    <row r="98" spans="1:16" s="3" customFormat="1" ht="26" x14ac:dyDescent="0.3">
      <c r="A98" s="4" t="s">
        <v>12</v>
      </c>
      <c r="B98" s="4">
        <v>464244</v>
      </c>
      <c r="C98" s="4">
        <v>20200706474675</v>
      </c>
      <c r="D98" s="4" t="s">
        <v>290</v>
      </c>
      <c r="E98" s="4" t="s">
        <v>291</v>
      </c>
      <c r="F98" s="4" t="s">
        <v>6</v>
      </c>
      <c r="G98" s="4" t="s">
        <v>292</v>
      </c>
      <c r="H98" s="4" t="s">
        <v>307</v>
      </c>
      <c r="I98" s="4" t="s">
        <v>300</v>
      </c>
      <c r="J98" s="4">
        <f>VLOOKUP(B98,sql查询!J:Q,2,0)</f>
        <v>1</v>
      </c>
      <c r="K98" s="4" t="str">
        <f>VLOOKUP(B98,sql查询!J:Q,3,0)</f>
        <v>NULL</v>
      </c>
      <c r="L98" s="4" t="str">
        <f>VLOOKUP(B98,sql查询!J:Q,4,0)</f>
        <v>NULL</v>
      </c>
      <c r="M98" s="4">
        <f>VLOOKUP(B98,sql查询!J:Q,5,0)</f>
        <v>78</v>
      </c>
      <c r="N98" s="4">
        <f>VLOOKUP(B98,sql查询!J:Q,6,0)</f>
        <v>115</v>
      </c>
      <c r="O98" s="4">
        <f>VLOOKUP(B98,sql查询!J:Q,7,0)</f>
        <v>0</v>
      </c>
      <c r="P98" s="4">
        <f>VLOOKUP(B98,sql查询!J:Q,8,0)</f>
        <v>1</v>
      </c>
    </row>
    <row r="99" spans="1:16" s="3" customFormat="1" ht="14.5" x14ac:dyDescent="0.3">
      <c r="A99" s="4" t="s">
        <v>11</v>
      </c>
      <c r="B99" s="4">
        <v>464244</v>
      </c>
      <c r="C99" s="4">
        <v>20200706474675</v>
      </c>
      <c r="D99" s="4" t="s">
        <v>290</v>
      </c>
      <c r="E99" s="4" t="s">
        <v>291</v>
      </c>
      <c r="F99" s="4" t="s">
        <v>6</v>
      </c>
      <c r="G99" s="4" t="s">
        <v>293</v>
      </c>
      <c r="H99" s="4" t="s">
        <v>308</v>
      </c>
      <c r="I99" s="4" t="s">
        <v>300</v>
      </c>
      <c r="J99" s="4">
        <f>VLOOKUP(B99,sql查询!J:Q,2,0)</f>
        <v>1</v>
      </c>
      <c r="K99" s="4" t="str">
        <f>VLOOKUP(B99,sql查询!J:Q,3,0)</f>
        <v>NULL</v>
      </c>
      <c r="L99" s="4" t="str">
        <f>VLOOKUP(B99,sql查询!J:Q,4,0)</f>
        <v>NULL</v>
      </c>
      <c r="M99" s="4">
        <f>VLOOKUP(B99,sql查询!J:Q,5,0)</f>
        <v>78</v>
      </c>
      <c r="N99" s="4">
        <f>VLOOKUP(B99,sql查询!J:Q,6,0)</f>
        <v>115</v>
      </c>
      <c r="O99" s="4">
        <f>VLOOKUP(B99,sql查询!J:Q,7,0)</f>
        <v>0</v>
      </c>
      <c r="P99" s="4">
        <f>VLOOKUP(B99,sql查询!J:Q,8,0)</f>
        <v>1</v>
      </c>
    </row>
    <row r="100" spans="1:16" s="3" customFormat="1" ht="14.5" x14ac:dyDescent="0.3">
      <c r="A100" s="4" t="s">
        <v>14</v>
      </c>
      <c r="B100" s="4">
        <v>639867</v>
      </c>
      <c r="C100" s="4">
        <v>20220429837285</v>
      </c>
      <c r="D100" s="4" t="s">
        <v>21</v>
      </c>
      <c r="E100" s="4" t="s">
        <v>22</v>
      </c>
      <c r="F100" s="4" t="s">
        <v>6</v>
      </c>
      <c r="G100" s="4" t="s">
        <v>294</v>
      </c>
      <c r="H100" s="4" t="s">
        <v>308</v>
      </c>
      <c r="I100" s="4" t="s">
        <v>300</v>
      </c>
      <c r="J100" s="4">
        <f>VLOOKUP(B100,sql查询!J:Q,2,0)</f>
        <v>56</v>
      </c>
      <c r="K100" s="4">
        <f>VLOOKUP(B100,sql查询!J:Q,3,0)</f>
        <v>1</v>
      </c>
      <c r="L100" s="4">
        <f>VLOOKUP(B100,sql查询!J:Q,4,0)</f>
        <v>127</v>
      </c>
      <c r="M100" s="4">
        <f>VLOOKUP(B100,sql查询!J:Q,5,0)</f>
        <v>1704</v>
      </c>
      <c r="N100" s="4">
        <f>VLOOKUP(B100,sql查询!J:Q,6,0)</f>
        <v>21976</v>
      </c>
      <c r="O100" s="4">
        <f>VLOOKUP(B100,sql查询!J:Q,7,0)</f>
        <v>0</v>
      </c>
      <c r="P100" s="4">
        <f>VLOOKUP(B100,sql查询!J:Q,8,0)</f>
        <v>4</v>
      </c>
    </row>
    <row r="101" spans="1:16" s="3" customFormat="1" ht="14.5" x14ac:dyDescent="0.3">
      <c r="A101" s="4" t="s">
        <v>14</v>
      </c>
      <c r="B101" s="4">
        <v>70157</v>
      </c>
      <c r="C101" s="4" t="s">
        <v>295</v>
      </c>
      <c r="D101" s="4" t="s">
        <v>296</v>
      </c>
      <c r="E101" s="4" t="s">
        <v>297</v>
      </c>
      <c r="F101" s="4" t="s">
        <v>6</v>
      </c>
      <c r="G101" s="4" t="s">
        <v>298</v>
      </c>
      <c r="H101" s="4" t="s">
        <v>308</v>
      </c>
      <c r="I101" s="4" t="s">
        <v>300</v>
      </c>
      <c r="J101" s="4">
        <f>VLOOKUP(B101,sql查询!J:Q,2,0)</f>
        <v>4</v>
      </c>
      <c r="K101" s="4" t="str">
        <f>VLOOKUP(B101,sql查询!J:Q,3,0)</f>
        <v>NULL</v>
      </c>
      <c r="L101" s="4">
        <f>VLOOKUP(B101,sql查询!J:Q,4,0)</f>
        <v>5</v>
      </c>
      <c r="M101" s="4">
        <f>VLOOKUP(B101,sql查询!J:Q,5,0)</f>
        <v>2335</v>
      </c>
      <c r="N101" s="4">
        <f>VLOOKUP(B101,sql查询!J:Q,6,0)</f>
        <v>2346</v>
      </c>
      <c r="O101" s="4">
        <f>VLOOKUP(B101,sql查询!J:Q,7,0)</f>
        <v>0</v>
      </c>
      <c r="P101" s="4">
        <f>VLOOKUP(B101,sql查询!J:Q,8,0)</f>
        <v>2</v>
      </c>
    </row>
    <row r="102" spans="1:16" s="12" customFormat="1" ht="14.5" x14ac:dyDescent="0.3">
      <c r="A102" s="11" t="s">
        <v>37</v>
      </c>
      <c r="B102" s="11">
        <v>6758</v>
      </c>
      <c r="C102" s="11" t="s">
        <v>87</v>
      </c>
      <c r="D102" s="11" t="s">
        <v>87</v>
      </c>
      <c r="E102" s="11" t="s">
        <v>48</v>
      </c>
      <c r="F102" s="11" t="s">
        <v>6</v>
      </c>
      <c r="G102" s="11" t="s">
        <v>88</v>
      </c>
      <c r="H102" s="11" t="s">
        <v>299</v>
      </c>
      <c r="I102" s="11" t="s">
        <v>300</v>
      </c>
      <c r="J102" s="11">
        <f>VLOOKUP(B102,sql查询!J:Q,2,0)</f>
        <v>1</v>
      </c>
      <c r="K102" s="11" t="str">
        <f>VLOOKUP(B102,sql查询!J:Q,3,0)</f>
        <v>NULL</v>
      </c>
      <c r="L102" s="11">
        <f>VLOOKUP(B102,sql查询!J:Q,4,0)</f>
        <v>7</v>
      </c>
      <c r="M102" s="11">
        <f>VLOOKUP(B102,sql查询!J:Q,5,0)</f>
        <v>1441</v>
      </c>
      <c r="N102" s="11">
        <f>VLOOKUP(B102,sql查询!J:Q,6,0)</f>
        <v>2592</v>
      </c>
      <c r="O102" s="11">
        <f>VLOOKUP(B102,sql查询!J:Q,7,0)</f>
        <v>0</v>
      </c>
      <c r="P102" s="11">
        <f>VLOOKUP(B102,sql查询!J:Q,8,0)</f>
        <v>1</v>
      </c>
    </row>
    <row r="103" spans="1:16" s="12" customFormat="1" ht="14.5" x14ac:dyDescent="0.3">
      <c r="A103" s="11" t="s">
        <v>15</v>
      </c>
      <c r="B103" s="11">
        <v>155360</v>
      </c>
      <c r="C103" s="11" t="s">
        <v>255</v>
      </c>
      <c r="D103" s="11" t="s">
        <v>256</v>
      </c>
      <c r="E103" s="11" t="s">
        <v>257</v>
      </c>
      <c r="F103" s="11" t="s">
        <v>6</v>
      </c>
      <c r="G103" s="11" t="s">
        <v>258</v>
      </c>
      <c r="H103" s="11" t="s">
        <v>307</v>
      </c>
      <c r="I103" s="11" t="s">
        <v>300</v>
      </c>
      <c r="J103" s="11" t="str">
        <f>VLOOKUP(B103,sql查询!J:Q,2,0)</f>
        <v>NULL</v>
      </c>
      <c r="K103" s="11" t="str">
        <f>VLOOKUP(B103,sql查询!J:Q,3,0)</f>
        <v>NULL</v>
      </c>
      <c r="L103" s="11">
        <f>VLOOKUP(B103,sql查询!J:Q,4,0)</f>
        <v>3</v>
      </c>
      <c r="M103" s="11">
        <f>VLOOKUP(B103,sql查询!J:Q,5,0)</f>
        <v>1222</v>
      </c>
      <c r="N103" s="11">
        <f>VLOOKUP(B103,sql查询!J:Q,6,0)</f>
        <v>7273</v>
      </c>
      <c r="O103" s="11">
        <f>VLOOKUP(B103,sql查询!J:Q,7,0)</f>
        <v>0</v>
      </c>
      <c r="P103" s="11">
        <f>VLOOKUP(B103,sql查询!J:Q,8,0)</f>
        <v>1</v>
      </c>
    </row>
    <row r="104" spans="1:16" s="12" customFormat="1" ht="14.5" x14ac:dyDescent="0.3">
      <c r="A104" s="11" t="s">
        <v>15</v>
      </c>
      <c r="B104" s="11">
        <v>36704</v>
      </c>
      <c r="C104" s="11" t="s">
        <v>267</v>
      </c>
      <c r="D104" s="11" t="s">
        <v>268</v>
      </c>
      <c r="E104" s="11" t="s">
        <v>269</v>
      </c>
      <c r="F104" s="11" t="s">
        <v>6</v>
      </c>
      <c r="G104" s="11" t="s">
        <v>270</v>
      </c>
      <c r="H104" s="11" t="s">
        <v>307</v>
      </c>
      <c r="I104" s="11" t="s">
        <v>300</v>
      </c>
      <c r="J104" s="11" t="str">
        <f>VLOOKUP(B104,sql查询!J:Q,2,0)</f>
        <v>NULL</v>
      </c>
      <c r="K104" s="11" t="str">
        <f>VLOOKUP(B104,sql查询!J:Q,3,0)</f>
        <v>NULL</v>
      </c>
      <c r="L104" s="11">
        <f>VLOOKUP(B104,sql查询!J:Q,4,0)</f>
        <v>1</v>
      </c>
      <c r="M104" s="11">
        <f>VLOOKUP(B104,sql查询!J:Q,5,0)</f>
        <v>3196</v>
      </c>
      <c r="N104" s="11">
        <f>VLOOKUP(B104,sql查询!J:Q,6,0)</f>
        <v>5879</v>
      </c>
      <c r="O104" s="11">
        <f>VLOOKUP(B104,sql查询!J:Q,7,0)</f>
        <v>0</v>
      </c>
      <c r="P104" s="11">
        <f>VLOOKUP(B104,sql查询!J:Q,8,0)</f>
        <v>1</v>
      </c>
    </row>
    <row r="105" spans="1:16" s="3" customFormat="1" ht="14.5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s="3" customFormat="1" ht="14.5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s="3" customFormat="1" ht="14.5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s="3" customFormat="1" ht="14.5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7974-2935-4211-94FB-3B9719F9E3DA}">
  <dimension ref="A1:A60"/>
  <sheetViews>
    <sheetView workbookViewId="0">
      <selection activeCell="D23" sqref="D23"/>
    </sheetView>
  </sheetViews>
  <sheetFormatPr defaultRowHeight="14" x14ac:dyDescent="0.25"/>
  <cols>
    <col min="1" max="1" width="9.36328125" bestFit="1" customWidth="1"/>
  </cols>
  <sheetData>
    <row r="1" spans="1:1" x14ac:dyDescent="0.25">
      <c r="A1" s="5" t="s">
        <v>62</v>
      </c>
    </row>
    <row r="2" spans="1:1" x14ac:dyDescent="0.25">
      <c r="A2" s="6">
        <v>67539</v>
      </c>
    </row>
    <row r="3" spans="1:1" x14ac:dyDescent="0.25">
      <c r="A3" s="6">
        <v>100674</v>
      </c>
    </row>
    <row r="4" spans="1:1" x14ac:dyDescent="0.25">
      <c r="A4" s="6">
        <v>121704</v>
      </c>
    </row>
    <row r="5" spans="1:1" x14ac:dyDescent="0.25">
      <c r="A5" s="6">
        <v>218599</v>
      </c>
    </row>
    <row r="6" spans="1:1" x14ac:dyDescent="0.25">
      <c r="A6" s="6">
        <v>234695</v>
      </c>
    </row>
    <row r="7" spans="1:1" x14ac:dyDescent="0.25">
      <c r="A7" s="6">
        <v>314804</v>
      </c>
    </row>
    <row r="8" spans="1:1" x14ac:dyDescent="0.25">
      <c r="A8" s="6">
        <v>344418</v>
      </c>
    </row>
    <row r="9" spans="1:1" x14ac:dyDescent="0.25">
      <c r="A9" s="6">
        <v>612492</v>
      </c>
    </row>
    <row r="10" spans="1:1" x14ac:dyDescent="0.25">
      <c r="A10" s="6">
        <v>639867</v>
      </c>
    </row>
    <row r="11" spans="1:1" x14ac:dyDescent="0.25">
      <c r="A11" s="6">
        <v>664680</v>
      </c>
    </row>
    <row r="12" spans="1:1" x14ac:dyDescent="0.25">
      <c r="A12" s="6">
        <v>759857</v>
      </c>
    </row>
    <row r="13" spans="1:1" x14ac:dyDescent="0.25">
      <c r="A13" s="6">
        <v>778125</v>
      </c>
    </row>
    <row r="14" spans="1:1" x14ac:dyDescent="0.25">
      <c r="A14" s="6" t="s">
        <v>63</v>
      </c>
    </row>
    <row r="15" spans="1:1" x14ac:dyDescent="0.25">
      <c r="A15" s="6">
        <v>6733</v>
      </c>
    </row>
    <row r="16" spans="1:1" x14ac:dyDescent="0.25">
      <c r="A16" s="6">
        <v>374567</v>
      </c>
    </row>
    <row r="17" spans="1:1" x14ac:dyDescent="0.25">
      <c r="A17" s="6">
        <v>876229</v>
      </c>
    </row>
    <row r="18" spans="1:1" x14ac:dyDescent="0.25">
      <c r="A18" s="6">
        <v>301133</v>
      </c>
    </row>
    <row r="19" spans="1:1" x14ac:dyDescent="0.25">
      <c r="A19" s="6">
        <v>92427</v>
      </c>
    </row>
    <row r="20" spans="1:1" x14ac:dyDescent="0.25">
      <c r="A20" s="6">
        <v>6758</v>
      </c>
    </row>
    <row r="21" spans="1:1" x14ac:dyDescent="0.25">
      <c r="A21" s="6">
        <v>245389</v>
      </c>
    </row>
    <row r="22" spans="1:1" x14ac:dyDescent="0.25">
      <c r="A22" s="6">
        <v>451235</v>
      </c>
    </row>
    <row r="23" spans="1:1" x14ac:dyDescent="0.25">
      <c r="A23" s="6">
        <v>313992</v>
      </c>
    </row>
    <row r="24" spans="1:1" x14ac:dyDescent="0.25">
      <c r="A24" s="6">
        <v>319790</v>
      </c>
    </row>
    <row r="25" spans="1:1" x14ac:dyDescent="0.25">
      <c r="A25" s="6">
        <v>366580</v>
      </c>
    </row>
    <row r="26" spans="1:1" x14ac:dyDescent="0.25">
      <c r="A26" s="6">
        <v>574493</v>
      </c>
    </row>
    <row r="27" spans="1:1" x14ac:dyDescent="0.25">
      <c r="A27" s="6">
        <v>104847</v>
      </c>
    </row>
    <row r="28" spans="1:1" x14ac:dyDescent="0.25">
      <c r="A28" s="6">
        <v>511532</v>
      </c>
    </row>
    <row r="29" spans="1:1" x14ac:dyDescent="0.25">
      <c r="A29" s="6">
        <v>180747</v>
      </c>
    </row>
    <row r="30" spans="1:1" x14ac:dyDescent="0.25">
      <c r="A30" s="6">
        <v>81368</v>
      </c>
    </row>
    <row r="31" spans="1:1" x14ac:dyDescent="0.25">
      <c r="A31" s="6">
        <v>142361</v>
      </c>
    </row>
    <row r="32" spans="1:1" x14ac:dyDescent="0.25">
      <c r="A32" s="6">
        <v>26120</v>
      </c>
    </row>
    <row r="33" spans="1:1" x14ac:dyDescent="0.25">
      <c r="A33" s="6">
        <v>105079</v>
      </c>
    </row>
    <row r="34" spans="1:1" x14ac:dyDescent="0.25">
      <c r="A34" s="6">
        <v>121744</v>
      </c>
    </row>
    <row r="35" spans="1:1" x14ac:dyDescent="0.25">
      <c r="A35" s="6">
        <v>112470</v>
      </c>
    </row>
    <row r="36" spans="1:1" x14ac:dyDescent="0.25">
      <c r="A36" s="6">
        <v>50640</v>
      </c>
    </row>
    <row r="37" spans="1:1" x14ac:dyDescent="0.25">
      <c r="A37" s="6">
        <v>249388</v>
      </c>
    </row>
    <row r="38" spans="1:1" x14ac:dyDescent="0.25">
      <c r="A38" s="6">
        <v>1053761</v>
      </c>
    </row>
    <row r="39" spans="1:1" x14ac:dyDescent="0.25">
      <c r="A39" s="6">
        <v>150467</v>
      </c>
    </row>
    <row r="40" spans="1:1" x14ac:dyDescent="0.25">
      <c r="A40" s="6">
        <v>17603</v>
      </c>
    </row>
    <row r="41" spans="1:1" x14ac:dyDescent="0.25">
      <c r="A41" s="6">
        <v>306968</v>
      </c>
    </row>
    <row r="42" spans="1:1" x14ac:dyDescent="0.25">
      <c r="A42" s="6">
        <v>733873</v>
      </c>
    </row>
    <row r="43" spans="1:1" x14ac:dyDescent="0.25">
      <c r="A43" s="6">
        <v>86608</v>
      </c>
    </row>
    <row r="44" spans="1:1" x14ac:dyDescent="0.25">
      <c r="A44" s="6">
        <v>4109</v>
      </c>
    </row>
    <row r="45" spans="1:1" x14ac:dyDescent="0.25">
      <c r="A45" s="6">
        <v>343898</v>
      </c>
    </row>
    <row r="46" spans="1:1" x14ac:dyDescent="0.25">
      <c r="A46" s="6">
        <v>164244</v>
      </c>
    </row>
    <row r="47" spans="1:1" x14ac:dyDescent="0.25">
      <c r="A47" s="6">
        <v>47586</v>
      </c>
    </row>
    <row r="48" spans="1:1" x14ac:dyDescent="0.25">
      <c r="A48" s="6">
        <v>350309</v>
      </c>
    </row>
    <row r="49" spans="1:1" x14ac:dyDescent="0.25">
      <c r="A49" s="6">
        <v>559762</v>
      </c>
    </row>
    <row r="50" spans="1:1" x14ac:dyDescent="0.25">
      <c r="A50" s="6">
        <v>633271</v>
      </c>
    </row>
    <row r="51" spans="1:1" x14ac:dyDescent="0.25">
      <c r="A51" s="6">
        <v>220562</v>
      </c>
    </row>
    <row r="52" spans="1:1" x14ac:dyDescent="0.25">
      <c r="A52" s="6">
        <v>155360</v>
      </c>
    </row>
    <row r="53" spans="1:1" x14ac:dyDescent="0.25">
      <c r="A53" s="6">
        <v>127818</v>
      </c>
    </row>
    <row r="54" spans="1:1" x14ac:dyDescent="0.25">
      <c r="A54" s="6">
        <v>81222</v>
      </c>
    </row>
    <row r="55" spans="1:1" x14ac:dyDescent="0.25">
      <c r="A55" s="6">
        <v>36704</v>
      </c>
    </row>
    <row r="56" spans="1:1" x14ac:dyDescent="0.25">
      <c r="A56" s="6">
        <v>528982</v>
      </c>
    </row>
    <row r="57" spans="1:1" x14ac:dyDescent="0.25">
      <c r="A57" s="6">
        <v>561729</v>
      </c>
    </row>
    <row r="58" spans="1:1" x14ac:dyDescent="0.25">
      <c r="A58" s="6">
        <v>464244</v>
      </c>
    </row>
    <row r="59" spans="1:1" x14ac:dyDescent="0.25">
      <c r="A59" s="6">
        <v>70157</v>
      </c>
    </row>
    <row r="60" spans="1:1" x14ac:dyDescent="0.25">
      <c r="A60" s="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63F4-7750-4FD6-9B60-89C608E773CF}">
  <dimension ref="A1:Q69"/>
  <sheetViews>
    <sheetView workbookViewId="0">
      <selection activeCell="K62" sqref="K62"/>
    </sheetView>
  </sheetViews>
  <sheetFormatPr defaultRowHeight="14" x14ac:dyDescent="0.25"/>
  <sheetData>
    <row r="1" spans="1:17" ht="14.5" x14ac:dyDescent="0.3">
      <c r="A1" s="2" t="s">
        <v>1</v>
      </c>
      <c r="B1" s="9"/>
      <c r="J1" t="s">
        <v>50</v>
      </c>
      <c r="K1" t="s">
        <v>51</v>
      </c>
      <c r="L1" t="s">
        <v>52</v>
      </c>
      <c r="M1" t="s">
        <v>53</v>
      </c>
      <c r="N1" t="s">
        <v>54</v>
      </c>
      <c r="O1" t="s">
        <v>55</v>
      </c>
      <c r="P1" t="s">
        <v>56</v>
      </c>
      <c r="Q1" t="s">
        <v>57</v>
      </c>
    </row>
    <row r="2" spans="1:17" ht="14.5" x14ac:dyDescent="0.3">
      <c r="A2" s="6">
        <v>67539</v>
      </c>
      <c r="B2" s="10" t="s">
        <v>58</v>
      </c>
      <c r="C2" s="7" t="s">
        <v>59</v>
      </c>
      <c r="D2" s="7" t="s">
        <v>60</v>
      </c>
      <c r="E2" s="7" t="s">
        <v>61</v>
      </c>
      <c r="F2" s="8" t="s">
        <v>58</v>
      </c>
      <c r="G2" t="str">
        <f>_xlfn.CONCAT(C2&amp;A2&amp;C2&amp;F2)</f>
        <v>'67539',</v>
      </c>
      <c r="J2">
        <v>301133</v>
      </c>
      <c r="K2">
        <v>1</v>
      </c>
      <c r="L2" t="s">
        <v>309</v>
      </c>
      <c r="M2">
        <v>117</v>
      </c>
      <c r="N2">
        <v>1001</v>
      </c>
      <c r="O2">
        <v>773</v>
      </c>
      <c r="P2">
        <v>0</v>
      </c>
      <c r="Q2">
        <v>5</v>
      </c>
    </row>
    <row r="3" spans="1:17" ht="14.5" x14ac:dyDescent="0.3">
      <c r="A3" s="6">
        <v>100674</v>
      </c>
      <c r="B3" s="10" t="s">
        <v>58</v>
      </c>
      <c r="C3" s="7" t="s">
        <v>59</v>
      </c>
      <c r="D3" s="7" t="s">
        <v>60</v>
      </c>
      <c r="E3" s="7" t="s">
        <v>61</v>
      </c>
      <c r="F3" s="8" t="s">
        <v>58</v>
      </c>
      <c r="G3" t="str">
        <f t="shared" ref="G3:G58" si="0">_xlfn.CONCAT(C3&amp;A3&amp;C3&amp;F3)</f>
        <v>'100674',</v>
      </c>
      <c r="J3">
        <v>561729</v>
      </c>
      <c r="K3">
        <v>1</v>
      </c>
      <c r="L3">
        <v>1</v>
      </c>
      <c r="M3">
        <v>179</v>
      </c>
      <c r="N3">
        <v>1007</v>
      </c>
      <c r="O3">
        <v>729</v>
      </c>
      <c r="P3">
        <v>1</v>
      </c>
      <c r="Q3">
        <v>5</v>
      </c>
    </row>
    <row r="4" spans="1:17" ht="14.5" x14ac:dyDescent="0.3">
      <c r="A4" s="6">
        <v>121704</v>
      </c>
      <c r="B4" s="10" t="s">
        <v>58</v>
      </c>
      <c r="C4" s="7" t="s">
        <v>59</v>
      </c>
      <c r="D4" s="7" t="s">
        <v>60</v>
      </c>
      <c r="E4" s="7" t="s">
        <v>61</v>
      </c>
      <c r="F4" s="8" t="s">
        <v>58</v>
      </c>
      <c r="G4" t="str">
        <f t="shared" si="0"/>
        <v>'121704',</v>
      </c>
      <c r="J4">
        <v>344418</v>
      </c>
      <c r="K4">
        <v>30</v>
      </c>
      <c r="L4" t="s">
        <v>309</v>
      </c>
      <c r="M4">
        <v>181</v>
      </c>
      <c r="N4">
        <v>3988</v>
      </c>
      <c r="O4">
        <v>39158</v>
      </c>
      <c r="P4">
        <v>1</v>
      </c>
      <c r="Q4">
        <v>5</v>
      </c>
    </row>
    <row r="5" spans="1:17" ht="14.5" x14ac:dyDescent="0.3">
      <c r="A5" s="6">
        <v>218599</v>
      </c>
      <c r="B5" s="10" t="s">
        <v>58</v>
      </c>
      <c r="C5" s="7" t="s">
        <v>59</v>
      </c>
      <c r="D5" s="7" t="s">
        <v>60</v>
      </c>
      <c r="E5" s="7" t="s">
        <v>61</v>
      </c>
      <c r="F5" s="8" t="s">
        <v>58</v>
      </c>
      <c r="G5" t="str">
        <f t="shared" si="0"/>
        <v>'218599',</v>
      </c>
      <c r="J5">
        <v>26120</v>
      </c>
      <c r="K5">
        <v>1</v>
      </c>
      <c r="L5" t="s">
        <v>309</v>
      </c>
      <c r="M5">
        <v>8</v>
      </c>
      <c r="N5">
        <v>946</v>
      </c>
      <c r="O5">
        <v>10433</v>
      </c>
      <c r="P5">
        <v>0</v>
      </c>
      <c r="Q5">
        <v>2</v>
      </c>
    </row>
    <row r="6" spans="1:17" ht="14.5" x14ac:dyDescent="0.3">
      <c r="A6" s="6">
        <v>234695</v>
      </c>
      <c r="B6" s="10" t="s">
        <v>58</v>
      </c>
      <c r="C6" s="7" t="s">
        <v>59</v>
      </c>
      <c r="D6" s="7" t="s">
        <v>60</v>
      </c>
      <c r="E6" s="7" t="s">
        <v>61</v>
      </c>
      <c r="F6" s="8" t="s">
        <v>58</v>
      </c>
      <c r="G6" t="str">
        <f t="shared" si="0"/>
        <v>'234695',</v>
      </c>
      <c r="J6">
        <v>313992</v>
      </c>
      <c r="K6">
        <v>6</v>
      </c>
      <c r="L6" t="s">
        <v>309</v>
      </c>
      <c r="M6" t="s">
        <v>309</v>
      </c>
      <c r="N6">
        <v>6170</v>
      </c>
      <c r="O6">
        <v>30242</v>
      </c>
      <c r="P6">
        <v>0</v>
      </c>
      <c r="Q6">
        <v>2</v>
      </c>
    </row>
    <row r="7" spans="1:17" ht="14.5" x14ac:dyDescent="0.3">
      <c r="A7" s="6">
        <v>314804</v>
      </c>
      <c r="B7" s="10" t="s">
        <v>58</v>
      </c>
      <c r="C7" s="7" t="s">
        <v>59</v>
      </c>
      <c r="D7" s="7" t="s">
        <v>60</v>
      </c>
      <c r="E7" s="7" t="s">
        <v>61</v>
      </c>
      <c r="F7" s="8" t="s">
        <v>58</v>
      </c>
      <c r="G7" t="str">
        <f t="shared" si="0"/>
        <v>'314804',</v>
      </c>
      <c r="J7">
        <v>314804</v>
      </c>
      <c r="K7">
        <v>79</v>
      </c>
      <c r="L7">
        <v>28</v>
      </c>
      <c r="M7">
        <v>477</v>
      </c>
      <c r="N7">
        <v>2065</v>
      </c>
      <c r="O7">
        <v>4148</v>
      </c>
      <c r="P7">
        <v>0</v>
      </c>
      <c r="Q7">
        <v>5</v>
      </c>
    </row>
    <row r="8" spans="1:17" ht="14.5" x14ac:dyDescent="0.3">
      <c r="A8" s="6">
        <v>344418</v>
      </c>
      <c r="B8" s="10" t="s">
        <v>58</v>
      </c>
      <c r="C8" s="7" t="s">
        <v>59</v>
      </c>
      <c r="D8" s="7" t="s">
        <v>60</v>
      </c>
      <c r="E8" s="7" t="s">
        <v>61</v>
      </c>
      <c r="F8" s="8" t="s">
        <v>58</v>
      </c>
      <c r="G8" t="str">
        <f t="shared" si="0"/>
        <v>'344418',</v>
      </c>
      <c r="J8">
        <v>92427</v>
      </c>
      <c r="K8">
        <v>115</v>
      </c>
      <c r="L8">
        <v>45</v>
      </c>
      <c r="M8">
        <v>97</v>
      </c>
      <c r="N8">
        <v>1819</v>
      </c>
      <c r="O8">
        <v>31971</v>
      </c>
      <c r="P8">
        <v>0</v>
      </c>
      <c r="Q8">
        <v>5</v>
      </c>
    </row>
    <row r="9" spans="1:17" ht="14.5" x14ac:dyDescent="0.3">
      <c r="A9" s="6">
        <v>612492</v>
      </c>
      <c r="B9" s="10" t="s">
        <v>58</v>
      </c>
      <c r="C9" s="7" t="s">
        <v>59</v>
      </c>
      <c r="D9" s="7" t="s">
        <v>60</v>
      </c>
      <c r="E9" s="7" t="s">
        <v>61</v>
      </c>
      <c r="F9" s="8" t="s">
        <v>58</v>
      </c>
      <c r="G9" t="str">
        <f t="shared" si="0"/>
        <v>'612492',</v>
      </c>
      <c r="J9">
        <v>150467</v>
      </c>
      <c r="K9">
        <v>35</v>
      </c>
      <c r="L9" t="s">
        <v>309</v>
      </c>
      <c r="M9">
        <v>434</v>
      </c>
      <c r="N9">
        <v>19158</v>
      </c>
      <c r="O9">
        <v>68890</v>
      </c>
      <c r="P9">
        <v>1</v>
      </c>
      <c r="Q9">
        <v>5</v>
      </c>
    </row>
    <row r="10" spans="1:17" ht="14.5" x14ac:dyDescent="0.3">
      <c r="A10" s="6">
        <v>639867</v>
      </c>
      <c r="B10" s="10" t="s">
        <v>58</v>
      </c>
      <c r="C10" s="7" t="s">
        <v>59</v>
      </c>
      <c r="D10" s="7" t="s">
        <v>60</v>
      </c>
      <c r="E10" s="7" t="s">
        <v>61</v>
      </c>
      <c r="F10" s="8" t="s">
        <v>58</v>
      </c>
      <c r="G10" t="str">
        <f t="shared" si="0"/>
        <v>'639867',</v>
      </c>
      <c r="J10">
        <v>464244</v>
      </c>
      <c r="K10">
        <v>1</v>
      </c>
      <c r="L10" t="s">
        <v>309</v>
      </c>
      <c r="M10" t="s">
        <v>309</v>
      </c>
      <c r="N10">
        <v>78</v>
      </c>
      <c r="O10">
        <v>115</v>
      </c>
      <c r="P10">
        <v>0</v>
      </c>
      <c r="Q10">
        <v>1</v>
      </c>
    </row>
    <row r="11" spans="1:17" ht="14.5" x14ac:dyDescent="0.3">
      <c r="A11" s="6">
        <v>664680</v>
      </c>
      <c r="B11" s="10" t="s">
        <v>58</v>
      </c>
      <c r="C11" s="7" t="s">
        <v>59</v>
      </c>
      <c r="D11" s="7" t="s">
        <v>60</v>
      </c>
      <c r="E11" s="7" t="s">
        <v>61</v>
      </c>
      <c r="F11" s="8" t="s">
        <v>58</v>
      </c>
      <c r="G11" t="str">
        <f t="shared" si="0"/>
        <v>'664680',</v>
      </c>
      <c r="J11">
        <v>155360</v>
      </c>
      <c r="K11" t="s">
        <v>309</v>
      </c>
      <c r="L11" t="s">
        <v>309</v>
      </c>
      <c r="M11">
        <v>3</v>
      </c>
      <c r="N11">
        <v>1222</v>
      </c>
      <c r="O11">
        <v>7273</v>
      </c>
      <c r="P11">
        <v>0</v>
      </c>
      <c r="Q11">
        <v>1</v>
      </c>
    </row>
    <row r="12" spans="1:17" ht="14.5" x14ac:dyDescent="0.3">
      <c r="A12" s="6">
        <v>759857</v>
      </c>
      <c r="B12" s="10" t="s">
        <v>58</v>
      </c>
      <c r="C12" s="7" t="s">
        <v>59</v>
      </c>
      <c r="D12" s="7" t="s">
        <v>60</v>
      </c>
      <c r="E12" s="7" t="s">
        <v>61</v>
      </c>
      <c r="F12" s="8" t="s">
        <v>58</v>
      </c>
      <c r="G12" t="str">
        <f t="shared" si="0"/>
        <v>'759857',</v>
      </c>
      <c r="J12">
        <v>876229</v>
      </c>
      <c r="K12">
        <v>4</v>
      </c>
      <c r="L12">
        <v>3</v>
      </c>
      <c r="M12">
        <v>68</v>
      </c>
      <c r="N12">
        <v>407</v>
      </c>
      <c r="O12">
        <v>5867</v>
      </c>
      <c r="P12">
        <v>0</v>
      </c>
      <c r="Q12">
        <v>5</v>
      </c>
    </row>
    <row r="13" spans="1:17" ht="14.5" x14ac:dyDescent="0.3">
      <c r="A13" s="6">
        <v>778125</v>
      </c>
      <c r="B13" s="10" t="s">
        <v>58</v>
      </c>
      <c r="C13" s="7" t="s">
        <v>59</v>
      </c>
      <c r="D13" s="7" t="s">
        <v>60</v>
      </c>
      <c r="E13" s="7" t="s">
        <v>61</v>
      </c>
      <c r="F13" s="8" t="s">
        <v>58</v>
      </c>
      <c r="G13" t="str">
        <f t="shared" si="0"/>
        <v>'778125',</v>
      </c>
      <c r="J13">
        <v>86608</v>
      </c>
      <c r="K13">
        <v>170</v>
      </c>
      <c r="L13" t="s">
        <v>309</v>
      </c>
      <c r="M13">
        <v>2697</v>
      </c>
      <c r="N13">
        <v>70761</v>
      </c>
      <c r="O13">
        <v>214976</v>
      </c>
      <c r="P13">
        <v>1</v>
      </c>
      <c r="Q13">
        <v>5</v>
      </c>
    </row>
    <row r="14" spans="1:17" ht="14.5" x14ac:dyDescent="0.3">
      <c r="A14" s="6">
        <v>6733</v>
      </c>
      <c r="B14" s="10" t="s">
        <v>58</v>
      </c>
      <c r="C14" s="7" t="s">
        <v>59</v>
      </c>
      <c r="D14" s="7" t="s">
        <v>60</v>
      </c>
      <c r="E14" s="7" t="s">
        <v>61</v>
      </c>
      <c r="F14" s="8" t="s">
        <v>58</v>
      </c>
      <c r="G14" t="str">
        <f t="shared" si="0"/>
        <v>'6733',</v>
      </c>
      <c r="J14">
        <v>511532</v>
      </c>
      <c r="K14">
        <v>6</v>
      </c>
      <c r="L14" t="s">
        <v>309</v>
      </c>
      <c r="M14">
        <v>227</v>
      </c>
      <c r="N14">
        <v>4135</v>
      </c>
      <c r="O14">
        <v>1869</v>
      </c>
      <c r="P14">
        <v>0</v>
      </c>
      <c r="Q14">
        <v>5</v>
      </c>
    </row>
    <row r="15" spans="1:17" ht="14.5" x14ac:dyDescent="0.3">
      <c r="A15" s="6">
        <v>374567</v>
      </c>
      <c r="B15" s="10" t="s">
        <v>58</v>
      </c>
      <c r="C15" s="7" t="s">
        <v>59</v>
      </c>
      <c r="D15" s="7" t="s">
        <v>60</v>
      </c>
      <c r="E15" s="7" t="s">
        <v>61</v>
      </c>
      <c r="F15" s="8" t="s">
        <v>58</v>
      </c>
      <c r="G15" t="str">
        <f t="shared" si="0"/>
        <v>'374567',</v>
      </c>
      <c r="J15">
        <v>639867</v>
      </c>
      <c r="K15">
        <v>56</v>
      </c>
      <c r="L15">
        <v>1</v>
      </c>
      <c r="M15">
        <v>127</v>
      </c>
      <c r="N15">
        <v>1704</v>
      </c>
      <c r="O15">
        <v>21976</v>
      </c>
      <c r="P15">
        <v>0</v>
      </c>
      <c r="Q15">
        <v>4</v>
      </c>
    </row>
    <row r="16" spans="1:17" ht="14.5" x14ac:dyDescent="0.3">
      <c r="A16" s="6">
        <v>876229</v>
      </c>
      <c r="B16" s="10" t="s">
        <v>58</v>
      </c>
      <c r="C16" s="7" t="s">
        <v>59</v>
      </c>
      <c r="D16" s="7" t="s">
        <v>60</v>
      </c>
      <c r="E16" s="7" t="s">
        <v>61</v>
      </c>
      <c r="F16" s="8" t="s">
        <v>58</v>
      </c>
      <c r="G16" t="str">
        <f t="shared" si="0"/>
        <v>'876229',</v>
      </c>
      <c r="J16">
        <v>6733</v>
      </c>
      <c r="K16">
        <v>346</v>
      </c>
      <c r="L16" t="s">
        <v>309</v>
      </c>
      <c r="M16">
        <v>940</v>
      </c>
      <c r="N16">
        <v>14400</v>
      </c>
      <c r="O16">
        <v>24505</v>
      </c>
      <c r="P16">
        <v>1</v>
      </c>
      <c r="Q16">
        <v>5</v>
      </c>
    </row>
    <row r="17" spans="1:17" ht="14.5" x14ac:dyDescent="0.3">
      <c r="A17" s="6">
        <v>301133</v>
      </c>
      <c r="B17" s="10" t="s">
        <v>58</v>
      </c>
      <c r="C17" s="7" t="s">
        <v>59</v>
      </c>
      <c r="D17" s="7" t="s">
        <v>60</v>
      </c>
      <c r="E17" s="7" t="s">
        <v>61</v>
      </c>
      <c r="F17" s="8" t="s">
        <v>58</v>
      </c>
      <c r="G17" t="str">
        <f t="shared" si="0"/>
        <v>'301133',</v>
      </c>
      <c r="J17">
        <v>528982</v>
      </c>
      <c r="K17">
        <v>45</v>
      </c>
      <c r="L17">
        <v>6</v>
      </c>
      <c r="M17">
        <v>22</v>
      </c>
      <c r="N17">
        <v>415</v>
      </c>
      <c r="O17">
        <v>23405</v>
      </c>
      <c r="P17">
        <v>1</v>
      </c>
      <c r="Q17">
        <v>5</v>
      </c>
    </row>
    <row r="18" spans="1:17" ht="14.5" x14ac:dyDescent="0.3">
      <c r="A18" s="6">
        <v>92427</v>
      </c>
      <c r="B18" s="10" t="s">
        <v>58</v>
      </c>
      <c r="C18" s="7" t="s">
        <v>59</v>
      </c>
      <c r="D18" s="7" t="s">
        <v>60</v>
      </c>
      <c r="E18" s="7" t="s">
        <v>61</v>
      </c>
      <c r="F18" s="8" t="s">
        <v>58</v>
      </c>
      <c r="G18" t="str">
        <f t="shared" si="0"/>
        <v>'92427',</v>
      </c>
      <c r="J18">
        <v>100674</v>
      </c>
      <c r="K18">
        <v>2656</v>
      </c>
      <c r="L18">
        <v>5</v>
      </c>
      <c r="M18">
        <v>701</v>
      </c>
      <c r="N18">
        <v>13021</v>
      </c>
      <c r="O18">
        <v>94134</v>
      </c>
      <c r="P18">
        <v>0</v>
      </c>
      <c r="Q18">
        <v>5</v>
      </c>
    </row>
    <row r="19" spans="1:17" ht="14.5" x14ac:dyDescent="0.3">
      <c r="A19" s="6">
        <v>6758</v>
      </c>
      <c r="B19" s="10" t="s">
        <v>58</v>
      </c>
      <c r="C19" s="7" t="s">
        <v>59</v>
      </c>
      <c r="D19" s="7" t="s">
        <v>60</v>
      </c>
      <c r="E19" s="7" t="s">
        <v>61</v>
      </c>
      <c r="F19" s="8" t="s">
        <v>58</v>
      </c>
      <c r="G19" t="str">
        <f t="shared" si="0"/>
        <v>'6758',</v>
      </c>
      <c r="J19">
        <v>218599</v>
      </c>
      <c r="K19">
        <v>6</v>
      </c>
      <c r="L19" t="s">
        <v>309</v>
      </c>
      <c r="M19">
        <v>147</v>
      </c>
      <c r="N19">
        <v>6708</v>
      </c>
      <c r="O19">
        <v>5153</v>
      </c>
      <c r="P19">
        <v>0</v>
      </c>
      <c r="Q19">
        <v>5</v>
      </c>
    </row>
    <row r="20" spans="1:17" ht="14.5" x14ac:dyDescent="0.3">
      <c r="A20" s="6">
        <v>245389</v>
      </c>
      <c r="B20" s="10" t="s">
        <v>58</v>
      </c>
      <c r="C20" s="7" t="s">
        <v>59</v>
      </c>
      <c r="D20" s="7" t="s">
        <v>60</v>
      </c>
      <c r="E20" s="7" t="s">
        <v>61</v>
      </c>
      <c r="F20" s="8" t="s">
        <v>58</v>
      </c>
      <c r="G20" t="str">
        <f t="shared" si="0"/>
        <v>'245389',</v>
      </c>
      <c r="J20">
        <v>245389</v>
      </c>
      <c r="K20">
        <v>10</v>
      </c>
      <c r="L20">
        <v>1</v>
      </c>
      <c r="M20">
        <v>167</v>
      </c>
      <c r="N20">
        <v>9551</v>
      </c>
      <c r="O20">
        <v>30466</v>
      </c>
      <c r="P20">
        <v>0</v>
      </c>
      <c r="Q20">
        <v>5</v>
      </c>
    </row>
    <row r="21" spans="1:17" ht="14.5" x14ac:dyDescent="0.3">
      <c r="A21" s="6">
        <v>451235</v>
      </c>
      <c r="B21" s="10" t="s">
        <v>58</v>
      </c>
      <c r="C21" s="7" t="s">
        <v>59</v>
      </c>
      <c r="D21" s="7" t="s">
        <v>60</v>
      </c>
      <c r="E21" s="7" t="s">
        <v>61</v>
      </c>
      <c r="F21" s="8" t="s">
        <v>58</v>
      </c>
      <c r="G21" t="str">
        <f t="shared" si="0"/>
        <v>'451235',</v>
      </c>
      <c r="J21">
        <v>319790</v>
      </c>
      <c r="K21">
        <v>5</v>
      </c>
      <c r="L21" t="s">
        <v>309</v>
      </c>
      <c r="M21">
        <v>1</v>
      </c>
      <c r="N21">
        <v>4997</v>
      </c>
      <c r="O21">
        <v>36193</v>
      </c>
      <c r="P21">
        <v>0</v>
      </c>
      <c r="Q21">
        <v>2</v>
      </c>
    </row>
    <row r="22" spans="1:17" ht="14.5" x14ac:dyDescent="0.3">
      <c r="A22" s="6">
        <v>313992</v>
      </c>
      <c r="B22" s="10" t="s">
        <v>58</v>
      </c>
      <c r="C22" s="7" t="s">
        <v>59</v>
      </c>
      <c r="D22" s="7" t="s">
        <v>60</v>
      </c>
      <c r="E22" s="7" t="s">
        <v>61</v>
      </c>
      <c r="F22" s="8" t="s">
        <v>58</v>
      </c>
      <c r="G22" t="str">
        <f t="shared" si="0"/>
        <v>'313992',</v>
      </c>
      <c r="J22">
        <v>121744</v>
      </c>
      <c r="K22">
        <v>13</v>
      </c>
      <c r="L22" t="s">
        <v>309</v>
      </c>
      <c r="M22">
        <v>2</v>
      </c>
      <c r="N22">
        <v>3379</v>
      </c>
      <c r="O22">
        <v>9150</v>
      </c>
      <c r="P22">
        <v>0</v>
      </c>
      <c r="Q22">
        <v>3</v>
      </c>
    </row>
    <row r="23" spans="1:17" ht="14.5" x14ac:dyDescent="0.3">
      <c r="A23" s="6">
        <v>319790</v>
      </c>
      <c r="B23" s="10" t="s">
        <v>58</v>
      </c>
      <c r="C23" s="7" t="s">
        <v>59</v>
      </c>
      <c r="D23" s="7" t="s">
        <v>60</v>
      </c>
      <c r="E23" s="7" t="s">
        <v>61</v>
      </c>
      <c r="F23" s="8" t="s">
        <v>58</v>
      </c>
      <c r="G23" t="str">
        <f t="shared" si="0"/>
        <v>'319790',</v>
      </c>
      <c r="J23">
        <v>306968</v>
      </c>
      <c r="K23">
        <v>39</v>
      </c>
      <c r="L23" t="s">
        <v>309</v>
      </c>
      <c r="M23">
        <v>100</v>
      </c>
      <c r="N23">
        <v>1463</v>
      </c>
      <c r="O23">
        <v>4054</v>
      </c>
      <c r="P23">
        <v>0</v>
      </c>
      <c r="Q23">
        <v>5</v>
      </c>
    </row>
    <row r="24" spans="1:17" ht="14.5" x14ac:dyDescent="0.3">
      <c r="A24" s="6">
        <v>366580</v>
      </c>
      <c r="B24" s="10" t="s">
        <v>58</v>
      </c>
      <c r="C24" s="7" t="s">
        <v>59</v>
      </c>
      <c r="D24" s="7" t="s">
        <v>60</v>
      </c>
      <c r="E24" s="7" t="s">
        <v>61</v>
      </c>
      <c r="F24" s="8" t="s">
        <v>58</v>
      </c>
      <c r="G24" t="str">
        <f t="shared" si="0"/>
        <v>'366580',</v>
      </c>
      <c r="J24">
        <v>574493</v>
      </c>
      <c r="K24">
        <v>13</v>
      </c>
      <c r="L24" t="s">
        <v>309</v>
      </c>
      <c r="M24">
        <v>3</v>
      </c>
      <c r="N24">
        <v>1198</v>
      </c>
      <c r="O24">
        <v>21162</v>
      </c>
      <c r="P24">
        <v>0</v>
      </c>
      <c r="Q24">
        <v>5</v>
      </c>
    </row>
    <row r="25" spans="1:17" ht="14.5" x14ac:dyDescent="0.3">
      <c r="A25" s="6">
        <v>574493</v>
      </c>
      <c r="B25" s="10" t="s">
        <v>58</v>
      </c>
      <c r="C25" s="7" t="s">
        <v>59</v>
      </c>
      <c r="D25" s="7" t="s">
        <v>60</v>
      </c>
      <c r="E25" s="7" t="s">
        <v>61</v>
      </c>
      <c r="F25" s="8" t="s">
        <v>58</v>
      </c>
      <c r="G25" t="str">
        <f t="shared" si="0"/>
        <v>'574493',</v>
      </c>
      <c r="J25">
        <v>67539</v>
      </c>
      <c r="K25">
        <v>12</v>
      </c>
      <c r="L25" t="s">
        <v>309</v>
      </c>
      <c r="M25">
        <v>177</v>
      </c>
      <c r="N25">
        <v>25109</v>
      </c>
      <c r="O25">
        <v>58640</v>
      </c>
      <c r="P25">
        <v>0</v>
      </c>
      <c r="Q25">
        <v>5</v>
      </c>
    </row>
    <row r="26" spans="1:17" ht="14.5" x14ac:dyDescent="0.3">
      <c r="A26" s="6">
        <v>104847</v>
      </c>
      <c r="B26" s="10" t="s">
        <v>58</v>
      </c>
      <c r="C26" s="7" t="s">
        <v>59</v>
      </c>
      <c r="D26" s="7" t="s">
        <v>60</v>
      </c>
      <c r="E26" s="7" t="s">
        <v>61</v>
      </c>
      <c r="F26" s="8" t="s">
        <v>58</v>
      </c>
      <c r="G26" t="str">
        <f t="shared" si="0"/>
        <v>'104847',</v>
      </c>
      <c r="J26">
        <v>733873</v>
      </c>
      <c r="K26">
        <v>3</v>
      </c>
      <c r="L26" t="s">
        <v>309</v>
      </c>
      <c r="M26">
        <v>613</v>
      </c>
      <c r="N26">
        <v>2440</v>
      </c>
      <c r="O26">
        <v>702</v>
      </c>
      <c r="P26">
        <v>0</v>
      </c>
      <c r="Q26">
        <v>5</v>
      </c>
    </row>
    <row r="27" spans="1:17" ht="14.5" x14ac:dyDescent="0.3">
      <c r="A27" s="6">
        <v>511532</v>
      </c>
      <c r="B27" s="10" t="s">
        <v>58</v>
      </c>
      <c r="C27" s="7" t="s">
        <v>59</v>
      </c>
      <c r="D27" s="7" t="s">
        <v>60</v>
      </c>
      <c r="E27" s="7" t="s">
        <v>61</v>
      </c>
      <c r="F27" s="8" t="s">
        <v>58</v>
      </c>
      <c r="G27" t="str">
        <f t="shared" si="0"/>
        <v>'511532',</v>
      </c>
      <c r="J27">
        <v>104847</v>
      </c>
      <c r="K27">
        <v>219</v>
      </c>
      <c r="L27" t="s">
        <v>309</v>
      </c>
      <c r="M27">
        <v>49</v>
      </c>
      <c r="N27">
        <v>21333</v>
      </c>
      <c r="O27">
        <v>56985</v>
      </c>
      <c r="P27">
        <v>0</v>
      </c>
      <c r="Q27">
        <v>5</v>
      </c>
    </row>
    <row r="28" spans="1:17" ht="14.5" x14ac:dyDescent="0.3">
      <c r="A28" s="6">
        <v>180747</v>
      </c>
      <c r="B28" s="10" t="s">
        <v>58</v>
      </c>
      <c r="C28" s="7" t="s">
        <v>59</v>
      </c>
      <c r="D28" s="7" t="s">
        <v>60</v>
      </c>
      <c r="E28" s="7" t="s">
        <v>61</v>
      </c>
      <c r="F28" s="8" t="s">
        <v>58</v>
      </c>
      <c r="G28" t="str">
        <f t="shared" si="0"/>
        <v>'180747',</v>
      </c>
      <c r="J28">
        <v>121704</v>
      </c>
      <c r="K28">
        <v>4</v>
      </c>
      <c r="L28" t="s">
        <v>309</v>
      </c>
      <c r="M28">
        <v>808</v>
      </c>
      <c r="N28">
        <v>51583</v>
      </c>
      <c r="O28">
        <v>14949</v>
      </c>
      <c r="P28">
        <v>1</v>
      </c>
      <c r="Q28">
        <v>5</v>
      </c>
    </row>
    <row r="29" spans="1:17" ht="14.5" x14ac:dyDescent="0.3">
      <c r="A29" s="6">
        <v>81368</v>
      </c>
      <c r="B29" s="10" t="s">
        <v>58</v>
      </c>
      <c r="C29" s="7" t="s">
        <v>59</v>
      </c>
      <c r="D29" s="7" t="s">
        <v>60</v>
      </c>
      <c r="E29" s="7" t="s">
        <v>61</v>
      </c>
      <c r="F29" s="8" t="s">
        <v>58</v>
      </c>
      <c r="G29" t="str">
        <f t="shared" si="0"/>
        <v>'81368',</v>
      </c>
      <c r="J29">
        <v>127818</v>
      </c>
      <c r="K29">
        <v>8</v>
      </c>
      <c r="L29">
        <v>1</v>
      </c>
      <c r="M29">
        <v>167</v>
      </c>
      <c r="N29">
        <v>6901</v>
      </c>
      <c r="O29">
        <v>2750</v>
      </c>
      <c r="P29">
        <v>0</v>
      </c>
      <c r="Q29">
        <v>5</v>
      </c>
    </row>
    <row r="30" spans="1:17" ht="14.5" x14ac:dyDescent="0.3">
      <c r="A30" s="6">
        <v>142361</v>
      </c>
      <c r="B30" s="10" t="s">
        <v>58</v>
      </c>
      <c r="C30" s="7" t="s">
        <v>59</v>
      </c>
      <c r="D30" s="7" t="s">
        <v>60</v>
      </c>
      <c r="E30" s="7" t="s">
        <v>61</v>
      </c>
      <c r="F30" s="8" t="s">
        <v>58</v>
      </c>
      <c r="G30" t="str">
        <f t="shared" si="0"/>
        <v>'142361',</v>
      </c>
      <c r="J30">
        <v>180747</v>
      </c>
      <c r="K30" t="s">
        <v>309</v>
      </c>
      <c r="L30">
        <v>2</v>
      </c>
      <c r="M30">
        <v>8</v>
      </c>
      <c r="N30">
        <v>1469</v>
      </c>
      <c r="O30">
        <v>2679</v>
      </c>
      <c r="P30">
        <v>0</v>
      </c>
      <c r="Q30">
        <v>2</v>
      </c>
    </row>
    <row r="31" spans="1:17" ht="14.5" x14ac:dyDescent="0.3">
      <c r="A31" s="6">
        <v>26120</v>
      </c>
      <c r="B31" s="10" t="s">
        <v>58</v>
      </c>
      <c r="C31" s="7" t="s">
        <v>59</v>
      </c>
      <c r="D31" s="7" t="s">
        <v>60</v>
      </c>
      <c r="E31" s="7" t="s">
        <v>61</v>
      </c>
      <c r="F31" s="8" t="s">
        <v>58</v>
      </c>
      <c r="G31" t="str">
        <f t="shared" si="0"/>
        <v>'26120',</v>
      </c>
      <c r="J31">
        <v>559762</v>
      </c>
      <c r="K31">
        <v>32</v>
      </c>
      <c r="L31">
        <v>1</v>
      </c>
      <c r="M31">
        <v>71</v>
      </c>
      <c r="N31">
        <v>528</v>
      </c>
      <c r="O31">
        <v>628</v>
      </c>
      <c r="P31">
        <v>1</v>
      </c>
      <c r="Q31">
        <v>4</v>
      </c>
    </row>
    <row r="32" spans="1:17" ht="14.5" x14ac:dyDescent="0.3">
      <c r="A32" s="6">
        <v>105079</v>
      </c>
      <c r="B32" s="10" t="s">
        <v>58</v>
      </c>
      <c r="C32" s="7" t="s">
        <v>59</v>
      </c>
      <c r="D32" s="7" t="s">
        <v>60</v>
      </c>
      <c r="E32" s="7" t="s">
        <v>61</v>
      </c>
      <c r="F32" s="8" t="s">
        <v>58</v>
      </c>
      <c r="G32" t="str">
        <f t="shared" si="0"/>
        <v>'105079',</v>
      </c>
      <c r="J32">
        <v>81368</v>
      </c>
      <c r="K32">
        <v>140</v>
      </c>
      <c r="L32">
        <v>3</v>
      </c>
      <c r="M32">
        <v>244</v>
      </c>
      <c r="N32">
        <v>7968</v>
      </c>
      <c r="O32">
        <v>14759</v>
      </c>
      <c r="P32">
        <v>0</v>
      </c>
      <c r="Q32">
        <v>5</v>
      </c>
    </row>
    <row r="33" spans="1:17" ht="14.5" x14ac:dyDescent="0.3">
      <c r="A33" s="6">
        <v>121744</v>
      </c>
      <c r="B33" s="10" t="s">
        <v>58</v>
      </c>
      <c r="C33" s="7" t="s">
        <v>59</v>
      </c>
      <c r="D33" s="7" t="s">
        <v>60</v>
      </c>
      <c r="E33" s="7" t="s">
        <v>61</v>
      </c>
      <c r="F33" s="8" t="s">
        <v>58</v>
      </c>
      <c r="G33" t="str">
        <f t="shared" si="0"/>
        <v>'121744',</v>
      </c>
      <c r="J33">
        <v>4109</v>
      </c>
      <c r="K33">
        <v>2261</v>
      </c>
      <c r="L33" t="s">
        <v>309</v>
      </c>
      <c r="M33">
        <v>2485</v>
      </c>
      <c r="N33">
        <v>45732</v>
      </c>
      <c r="O33">
        <v>202521</v>
      </c>
      <c r="P33">
        <v>1</v>
      </c>
      <c r="Q33">
        <v>5</v>
      </c>
    </row>
    <row r="34" spans="1:17" ht="14.5" x14ac:dyDescent="0.3">
      <c r="A34" s="6">
        <v>112470</v>
      </c>
      <c r="B34" s="10" t="s">
        <v>58</v>
      </c>
      <c r="C34" s="7" t="s">
        <v>59</v>
      </c>
      <c r="D34" s="7" t="s">
        <v>60</v>
      </c>
      <c r="E34" s="7" t="s">
        <v>61</v>
      </c>
      <c r="F34" s="8" t="s">
        <v>58</v>
      </c>
      <c r="G34" t="str">
        <f t="shared" si="0"/>
        <v>'112470',</v>
      </c>
      <c r="J34">
        <v>612492</v>
      </c>
      <c r="K34">
        <v>9</v>
      </c>
      <c r="L34" t="s">
        <v>309</v>
      </c>
      <c r="M34">
        <v>4</v>
      </c>
      <c r="N34">
        <v>264</v>
      </c>
      <c r="O34">
        <v>893</v>
      </c>
      <c r="P34">
        <v>0</v>
      </c>
      <c r="Q34">
        <v>3</v>
      </c>
    </row>
    <row r="35" spans="1:17" ht="14.5" x14ac:dyDescent="0.3">
      <c r="A35" s="6">
        <v>50640</v>
      </c>
      <c r="B35" s="10" t="s">
        <v>58</v>
      </c>
      <c r="C35" s="7" t="s">
        <v>59</v>
      </c>
      <c r="D35" s="7" t="s">
        <v>60</v>
      </c>
      <c r="E35" s="7" t="s">
        <v>61</v>
      </c>
      <c r="F35" s="8" t="s">
        <v>58</v>
      </c>
      <c r="G35" t="str">
        <f t="shared" si="0"/>
        <v>'50640',</v>
      </c>
      <c r="J35">
        <v>350309</v>
      </c>
      <c r="K35">
        <v>851</v>
      </c>
      <c r="L35">
        <v>1</v>
      </c>
      <c r="M35">
        <v>456</v>
      </c>
      <c r="N35">
        <v>4406</v>
      </c>
      <c r="O35">
        <v>51089</v>
      </c>
      <c r="P35">
        <v>1</v>
      </c>
      <c r="Q35">
        <v>5</v>
      </c>
    </row>
    <row r="36" spans="1:17" ht="14.5" x14ac:dyDescent="0.3">
      <c r="A36" s="6">
        <v>249388</v>
      </c>
      <c r="B36" s="10" t="s">
        <v>58</v>
      </c>
      <c r="C36" s="7" t="s">
        <v>59</v>
      </c>
      <c r="D36" s="7" t="s">
        <v>60</v>
      </c>
      <c r="E36" s="7" t="s">
        <v>61</v>
      </c>
      <c r="F36" s="8" t="s">
        <v>58</v>
      </c>
      <c r="G36" t="str">
        <f t="shared" si="0"/>
        <v>'249388',</v>
      </c>
      <c r="J36">
        <v>1053761</v>
      </c>
      <c r="K36" t="s">
        <v>309</v>
      </c>
      <c r="L36" t="s">
        <v>309</v>
      </c>
      <c r="M36">
        <v>22</v>
      </c>
      <c r="N36">
        <v>163</v>
      </c>
      <c r="O36">
        <v>137</v>
      </c>
      <c r="P36">
        <v>0</v>
      </c>
      <c r="Q36">
        <v>2</v>
      </c>
    </row>
    <row r="37" spans="1:17" ht="14.5" x14ac:dyDescent="0.3">
      <c r="A37" s="6">
        <v>1053761</v>
      </c>
      <c r="B37" s="10" t="s">
        <v>58</v>
      </c>
      <c r="C37" s="7" t="s">
        <v>59</v>
      </c>
      <c r="D37" s="7" t="s">
        <v>60</v>
      </c>
      <c r="E37" s="7" t="s">
        <v>61</v>
      </c>
      <c r="F37" s="8" t="s">
        <v>58</v>
      </c>
      <c r="G37" t="str">
        <f t="shared" si="0"/>
        <v>'1053761',</v>
      </c>
      <c r="J37">
        <v>17603</v>
      </c>
      <c r="K37">
        <v>24</v>
      </c>
      <c r="L37" t="s">
        <v>309</v>
      </c>
      <c r="M37">
        <v>872</v>
      </c>
      <c r="N37">
        <v>56636</v>
      </c>
      <c r="O37">
        <v>10059</v>
      </c>
      <c r="P37">
        <v>0</v>
      </c>
      <c r="Q37">
        <v>5</v>
      </c>
    </row>
    <row r="38" spans="1:17" ht="14.5" x14ac:dyDescent="0.3">
      <c r="A38" s="6">
        <v>150467</v>
      </c>
      <c r="B38" s="10" t="s">
        <v>58</v>
      </c>
      <c r="C38" s="7" t="s">
        <v>59</v>
      </c>
      <c r="D38" s="7" t="s">
        <v>60</v>
      </c>
      <c r="E38" s="7" t="s">
        <v>61</v>
      </c>
      <c r="F38" s="8" t="s">
        <v>58</v>
      </c>
      <c r="G38" t="str">
        <f t="shared" si="0"/>
        <v>'150467',</v>
      </c>
      <c r="J38">
        <v>759857</v>
      </c>
      <c r="K38">
        <v>7</v>
      </c>
      <c r="L38" t="s">
        <v>309</v>
      </c>
      <c r="M38">
        <v>147</v>
      </c>
      <c r="N38">
        <v>2458</v>
      </c>
      <c r="O38">
        <v>1078</v>
      </c>
      <c r="P38">
        <v>0</v>
      </c>
      <c r="Q38">
        <v>5</v>
      </c>
    </row>
    <row r="39" spans="1:17" ht="14.5" x14ac:dyDescent="0.3">
      <c r="A39" s="6">
        <v>17603</v>
      </c>
      <c r="B39" s="10" t="s">
        <v>58</v>
      </c>
      <c r="C39" s="7" t="s">
        <v>59</v>
      </c>
      <c r="D39" s="7" t="s">
        <v>60</v>
      </c>
      <c r="E39" s="7" t="s">
        <v>61</v>
      </c>
      <c r="F39" s="8" t="s">
        <v>58</v>
      </c>
      <c r="G39" t="str">
        <f t="shared" si="0"/>
        <v>'17603',</v>
      </c>
      <c r="J39">
        <v>6758</v>
      </c>
      <c r="K39">
        <v>1</v>
      </c>
      <c r="L39" t="s">
        <v>309</v>
      </c>
      <c r="M39">
        <v>7</v>
      </c>
      <c r="N39">
        <v>1441</v>
      </c>
      <c r="O39">
        <v>2592</v>
      </c>
      <c r="P39">
        <v>0</v>
      </c>
      <c r="Q39">
        <v>1</v>
      </c>
    </row>
    <row r="40" spans="1:17" ht="14.5" x14ac:dyDescent="0.3">
      <c r="A40" s="6">
        <v>306968</v>
      </c>
      <c r="B40" s="10" t="s">
        <v>58</v>
      </c>
      <c r="C40" s="7" t="s">
        <v>59</v>
      </c>
      <c r="D40" s="7" t="s">
        <v>60</v>
      </c>
      <c r="E40" s="7" t="s">
        <v>61</v>
      </c>
      <c r="F40" s="8" t="s">
        <v>58</v>
      </c>
      <c r="G40" t="str">
        <f t="shared" si="0"/>
        <v>'306968',</v>
      </c>
      <c r="J40">
        <v>47586</v>
      </c>
      <c r="K40">
        <v>128</v>
      </c>
      <c r="L40">
        <v>12</v>
      </c>
      <c r="M40">
        <v>1346</v>
      </c>
      <c r="N40">
        <v>40812</v>
      </c>
      <c r="O40">
        <v>14880</v>
      </c>
      <c r="P40">
        <v>1</v>
      </c>
      <c r="Q40">
        <v>5</v>
      </c>
    </row>
    <row r="41" spans="1:17" ht="14.5" x14ac:dyDescent="0.3">
      <c r="A41" s="6">
        <v>733873</v>
      </c>
      <c r="B41" s="10" t="s">
        <v>58</v>
      </c>
      <c r="C41" s="7" t="s">
        <v>59</v>
      </c>
      <c r="D41" s="7" t="s">
        <v>60</v>
      </c>
      <c r="E41" s="7" t="s">
        <v>61</v>
      </c>
      <c r="F41" s="8" t="s">
        <v>58</v>
      </c>
      <c r="G41" t="str">
        <f t="shared" si="0"/>
        <v>'733873',</v>
      </c>
      <c r="J41">
        <v>105079</v>
      </c>
      <c r="K41">
        <v>23</v>
      </c>
      <c r="L41">
        <v>7</v>
      </c>
      <c r="M41">
        <v>10</v>
      </c>
      <c r="N41">
        <v>17602</v>
      </c>
      <c r="O41">
        <v>78403</v>
      </c>
      <c r="P41">
        <v>0</v>
      </c>
      <c r="Q41">
        <v>5</v>
      </c>
    </row>
    <row r="42" spans="1:17" ht="14.5" x14ac:dyDescent="0.3">
      <c r="A42" s="6">
        <v>86608</v>
      </c>
      <c r="B42" s="10" t="s">
        <v>58</v>
      </c>
      <c r="C42" s="7" t="s">
        <v>59</v>
      </c>
      <c r="D42" s="7" t="s">
        <v>60</v>
      </c>
      <c r="E42" s="7" t="s">
        <v>61</v>
      </c>
      <c r="F42" s="8" t="s">
        <v>58</v>
      </c>
      <c r="G42" t="str">
        <f t="shared" si="0"/>
        <v>'86608',</v>
      </c>
      <c r="J42">
        <v>343898</v>
      </c>
      <c r="K42" t="s">
        <v>309</v>
      </c>
      <c r="L42" t="s">
        <v>309</v>
      </c>
      <c r="M42">
        <v>172</v>
      </c>
      <c r="N42">
        <v>9244</v>
      </c>
      <c r="O42">
        <v>2733</v>
      </c>
      <c r="P42">
        <v>0</v>
      </c>
      <c r="Q42">
        <v>5</v>
      </c>
    </row>
    <row r="43" spans="1:17" ht="14.5" x14ac:dyDescent="0.3">
      <c r="A43" s="6">
        <v>4109</v>
      </c>
      <c r="B43" s="10" t="s">
        <v>58</v>
      </c>
      <c r="C43" s="7" t="s">
        <v>59</v>
      </c>
      <c r="D43" s="7" t="s">
        <v>60</v>
      </c>
      <c r="E43" s="7" t="s">
        <v>61</v>
      </c>
      <c r="F43" s="8" t="s">
        <v>58</v>
      </c>
      <c r="G43" t="str">
        <f t="shared" si="0"/>
        <v>'4109',</v>
      </c>
      <c r="J43">
        <v>374567</v>
      </c>
      <c r="K43">
        <v>34</v>
      </c>
      <c r="L43" t="s">
        <v>309</v>
      </c>
      <c r="M43">
        <v>93</v>
      </c>
      <c r="N43">
        <v>1368</v>
      </c>
      <c r="O43">
        <v>1279</v>
      </c>
      <c r="P43">
        <v>0</v>
      </c>
      <c r="Q43">
        <v>5</v>
      </c>
    </row>
    <row r="44" spans="1:17" ht="14.5" x14ac:dyDescent="0.3">
      <c r="A44" s="6">
        <v>343898</v>
      </c>
      <c r="B44" s="10" t="s">
        <v>58</v>
      </c>
      <c r="C44" s="7" t="s">
        <v>59</v>
      </c>
      <c r="D44" s="7" t="s">
        <v>60</v>
      </c>
      <c r="E44" s="7" t="s">
        <v>61</v>
      </c>
      <c r="F44" s="8" t="s">
        <v>58</v>
      </c>
      <c r="G44" t="str">
        <f t="shared" si="0"/>
        <v>'343898',</v>
      </c>
      <c r="J44">
        <v>220562</v>
      </c>
      <c r="K44" t="s">
        <v>309</v>
      </c>
      <c r="L44" t="s">
        <v>309</v>
      </c>
      <c r="M44">
        <v>1</v>
      </c>
      <c r="N44">
        <v>126</v>
      </c>
      <c r="O44">
        <v>1518</v>
      </c>
      <c r="P44">
        <v>0</v>
      </c>
      <c r="Q44">
        <v>1</v>
      </c>
    </row>
    <row r="45" spans="1:17" ht="14.5" x14ac:dyDescent="0.3">
      <c r="A45" s="6">
        <v>164244</v>
      </c>
      <c r="B45" s="10" t="s">
        <v>58</v>
      </c>
      <c r="C45" s="7" t="s">
        <v>59</v>
      </c>
      <c r="D45" s="7" t="s">
        <v>60</v>
      </c>
      <c r="E45" s="7" t="s">
        <v>61</v>
      </c>
      <c r="F45" s="8" t="s">
        <v>58</v>
      </c>
      <c r="G45" t="str">
        <f t="shared" si="0"/>
        <v>'164244',</v>
      </c>
      <c r="J45">
        <v>142361</v>
      </c>
      <c r="K45" t="s">
        <v>309</v>
      </c>
      <c r="L45" t="s">
        <v>309</v>
      </c>
      <c r="M45">
        <v>142</v>
      </c>
      <c r="N45">
        <v>6715</v>
      </c>
      <c r="O45">
        <v>2747</v>
      </c>
      <c r="P45">
        <v>0</v>
      </c>
      <c r="Q45">
        <v>5</v>
      </c>
    </row>
    <row r="46" spans="1:17" ht="14.5" x14ac:dyDescent="0.3">
      <c r="A46" s="6">
        <v>47586</v>
      </c>
      <c r="B46" s="10" t="s">
        <v>58</v>
      </c>
      <c r="C46" s="7" t="s">
        <v>59</v>
      </c>
      <c r="D46" s="7" t="s">
        <v>60</v>
      </c>
      <c r="E46" s="7" t="s">
        <v>61</v>
      </c>
      <c r="F46" s="8" t="s">
        <v>58</v>
      </c>
      <c r="G46" t="str">
        <f t="shared" si="0"/>
        <v>'47586',</v>
      </c>
      <c r="J46">
        <v>249388</v>
      </c>
      <c r="K46" t="s">
        <v>309</v>
      </c>
      <c r="L46">
        <v>1</v>
      </c>
      <c r="M46">
        <v>80</v>
      </c>
      <c r="N46">
        <v>4632</v>
      </c>
      <c r="O46">
        <v>93245</v>
      </c>
      <c r="P46">
        <v>0</v>
      </c>
      <c r="Q46">
        <v>5</v>
      </c>
    </row>
    <row r="47" spans="1:17" ht="14.5" x14ac:dyDescent="0.3">
      <c r="A47" s="6">
        <v>350309</v>
      </c>
      <c r="B47" s="10" t="s">
        <v>58</v>
      </c>
      <c r="C47" s="7" t="s">
        <v>59</v>
      </c>
      <c r="D47" s="7" t="s">
        <v>60</v>
      </c>
      <c r="E47" s="7" t="s">
        <v>61</v>
      </c>
      <c r="F47" s="8" t="s">
        <v>58</v>
      </c>
      <c r="G47" t="str">
        <f t="shared" si="0"/>
        <v>'350309',</v>
      </c>
      <c r="J47">
        <v>50640</v>
      </c>
      <c r="K47">
        <v>796</v>
      </c>
      <c r="L47" t="s">
        <v>309</v>
      </c>
      <c r="M47">
        <v>33</v>
      </c>
      <c r="N47">
        <v>2981</v>
      </c>
      <c r="O47">
        <v>151413</v>
      </c>
      <c r="P47">
        <v>1</v>
      </c>
      <c r="Q47">
        <v>5</v>
      </c>
    </row>
    <row r="48" spans="1:17" ht="14.5" x14ac:dyDescent="0.3">
      <c r="A48" s="6">
        <v>559762</v>
      </c>
      <c r="B48" s="10" t="s">
        <v>58</v>
      </c>
      <c r="C48" s="7" t="s">
        <v>59</v>
      </c>
      <c r="D48" s="7" t="s">
        <v>60</v>
      </c>
      <c r="E48" s="7" t="s">
        <v>61</v>
      </c>
      <c r="F48" s="8" t="s">
        <v>58</v>
      </c>
      <c r="G48" t="str">
        <f t="shared" si="0"/>
        <v>'559762',</v>
      </c>
      <c r="J48">
        <v>778125</v>
      </c>
      <c r="K48">
        <v>871</v>
      </c>
      <c r="L48">
        <v>15</v>
      </c>
      <c r="M48">
        <v>438</v>
      </c>
      <c r="N48">
        <v>1491</v>
      </c>
      <c r="O48">
        <v>4720</v>
      </c>
      <c r="P48">
        <v>0</v>
      </c>
      <c r="Q48">
        <v>4</v>
      </c>
    </row>
    <row r="49" spans="1:17" ht="14.5" x14ac:dyDescent="0.3">
      <c r="A49" s="6">
        <v>633271</v>
      </c>
      <c r="B49" s="10" t="s">
        <v>58</v>
      </c>
      <c r="C49" s="7" t="s">
        <v>59</v>
      </c>
      <c r="D49" s="7" t="s">
        <v>60</v>
      </c>
      <c r="E49" s="7" t="s">
        <v>61</v>
      </c>
      <c r="F49" s="8" t="s">
        <v>58</v>
      </c>
      <c r="G49" t="str">
        <f t="shared" si="0"/>
        <v>'633271',</v>
      </c>
      <c r="J49">
        <v>36704</v>
      </c>
      <c r="K49" t="s">
        <v>309</v>
      </c>
      <c r="L49" t="s">
        <v>309</v>
      </c>
      <c r="M49">
        <v>1</v>
      </c>
      <c r="N49">
        <v>3196</v>
      </c>
      <c r="O49">
        <v>5879</v>
      </c>
      <c r="P49">
        <v>0</v>
      </c>
      <c r="Q49">
        <v>1</v>
      </c>
    </row>
    <row r="50" spans="1:17" ht="14.5" x14ac:dyDescent="0.3">
      <c r="A50" s="6">
        <v>220562</v>
      </c>
      <c r="B50" s="10" t="s">
        <v>58</v>
      </c>
      <c r="C50" s="7" t="s">
        <v>59</v>
      </c>
      <c r="D50" s="7" t="s">
        <v>60</v>
      </c>
      <c r="E50" s="7" t="s">
        <v>61</v>
      </c>
      <c r="F50" s="8" t="s">
        <v>58</v>
      </c>
      <c r="G50" t="str">
        <f t="shared" si="0"/>
        <v>'220562',</v>
      </c>
      <c r="J50">
        <v>70157</v>
      </c>
      <c r="K50">
        <v>4</v>
      </c>
      <c r="L50" t="s">
        <v>309</v>
      </c>
      <c r="M50">
        <v>5</v>
      </c>
      <c r="N50">
        <v>2335</v>
      </c>
      <c r="O50">
        <v>2346</v>
      </c>
      <c r="P50">
        <v>0</v>
      </c>
      <c r="Q50">
        <v>2</v>
      </c>
    </row>
    <row r="51" spans="1:17" ht="14.5" x14ac:dyDescent="0.3">
      <c r="A51" s="6">
        <v>155360</v>
      </c>
      <c r="B51" s="10" t="s">
        <v>58</v>
      </c>
      <c r="C51" s="7" t="s">
        <v>59</v>
      </c>
      <c r="D51" s="7" t="s">
        <v>60</v>
      </c>
      <c r="E51" s="7" t="s">
        <v>61</v>
      </c>
      <c r="F51" s="8" t="s">
        <v>58</v>
      </c>
      <c r="G51" t="str">
        <f t="shared" si="0"/>
        <v>'155360',</v>
      </c>
      <c r="J51">
        <v>451235</v>
      </c>
      <c r="K51">
        <v>728</v>
      </c>
      <c r="L51">
        <v>2</v>
      </c>
      <c r="M51">
        <v>1252</v>
      </c>
      <c r="N51">
        <v>5642</v>
      </c>
      <c r="O51">
        <v>16472</v>
      </c>
      <c r="P51">
        <v>0</v>
      </c>
      <c r="Q51">
        <v>5</v>
      </c>
    </row>
    <row r="52" spans="1:17" ht="14.5" x14ac:dyDescent="0.3">
      <c r="A52" s="6">
        <v>127818</v>
      </c>
      <c r="B52" s="10" t="s">
        <v>58</v>
      </c>
      <c r="C52" s="7" t="s">
        <v>59</v>
      </c>
      <c r="D52" s="7" t="s">
        <v>60</v>
      </c>
      <c r="E52" s="7" t="s">
        <v>61</v>
      </c>
      <c r="F52" s="8" t="s">
        <v>58</v>
      </c>
      <c r="G52" t="str">
        <f t="shared" si="0"/>
        <v>'127818',</v>
      </c>
      <c r="J52">
        <v>81222</v>
      </c>
      <c r="K52">
        <v>134</v>
      </c>
      <c r="L52" t="s">
        <v>309</v>
      </c>
      <c r="M52">
        <v>2</v>
      </c>
      <c r="N52">
        <v>2204</v>
      </c>
      <c r="O52">
        <v>33096</v>
      </c>
      <c r="P52">
        <v>0</v>
      </c>
      <c r="Q52">
        <v>5</v>
      </c>
    </row>
    <row r="53" spans="1:17" ht="14.5" x14ac:dyDescent="0.3">
      <c r="A53" s="6">
        <v>81222</v>
      </c>
      <c r="B53" s="10" t="s">
        <v>58</v>
      </c>
      <c r="C53" s="7" t="s">
        <v>59</v>
      </c>
      <c r="D53" s="7" t="s">
        <v>60</v>
      </c>
      <c r="E53" s="7" t="s">
        <v>61</v>
      </c>
      <c r="F53" s="8" t="s">
        <v>58</v>
      </c>
      <c r="G53" t="str">
        <f t="shared" si="0"/>
        <v>'81222',</v>
      </c>
      <c r="J53">
        <v>366580</v>
      </c>
      <c r="K53">
        <v>6</v>
      </c>
      <c r="L53" t="s">
        <v>309</v>
      </c>
      <c r="M53">
        <v>1</v>
      </c>
      <c r="N53">
        <v>2549</v>
      </c>
      <c r="O53">
        <v>27038</v>
      </c>
      <c r="P53">
        <v>0</v>
      </c>
      <c r="Q53">
        <v>2</v>
      </c>
    </row>
    <row r="54" spans="1:17" ht="14.5" x14ac:dyDescent="0.3">
      <c r="A54" s="6">
        <v>36704</v>
      </c>
      <c r="B54" s="10" t="s">
        <v>58</v>
      </c>
      <c r="C54" s="7" t="s">
        <v>59</v>
      </c>
      <c r="D54" s="7" t="s">
        <v>60</v>
      </c>
      <c r="E54" s="7" t="s">
        <v>61</v>
      </c>
      <c r="F54" s="8" t="s">
        <v>58</v>
      </c>
      <c r="G54" t="str">
        <f t="shared" si="0"/>
        <v>'36704',</v>
      </c>
      <c r="J54">
        <v>112470</v>
      </c>
      <c r="K54">
        <v>8</v>
      </c>
      <c r="L54">
        <v>1</v>
      </c>
      <c r="M54">
        <v>6</v>
      </c>
      <c r="N54">
        <v>3066</v>
      </c>
      <c r="O54">
        <v>4649</v>
      </c>
      <c r="P54">
        <v>0</v>
      </c>
      <c r="Q54">
        <v>2</v>
      </c>
    </row>
    <row r="55" spans="1:17" ht="14.5" x14ac:dyDescent="0.3">
      <c r="A55" s="6">
        <v>528982</v>
      </c>
      <c r="B55" s="10" t="s">
        <v>58</v>
      </c>
      <c r="C55" s="7" t="s">
        <v>59</v>
      </c>
      <c r="D55" s="7" t="s">
        <v>60</v>
      </c>
      <c r="E55" s="7" t="s">
        <v>61</v>
      </c>
      <c r="F55" s="8" t="s">
        <v>58</v>
      </c>
      <c r="G55" t="str">
        <f t="shared" si="0"/>
        <v>'528982',</v>
      </c>
      <c r="J55">
        <v>664680</v>
      </c>
      <c r="K55">
        <v>25</v>
      </c>
      <c r="L55" t="s">
        <v>309</v>
      </c>
      <c r="M55">
        <v>5015</v>
      </c>
      <c r="N55">
        <v>24808</v>
      </c>
      <c r="O55">
        <v>56256</v>
      </c>
      <c r="P55">
        <v>1</v>
      </c>
      <c r="Q55">
        <v>5</v>
      </c>
    </row>
    <row r="56" spans="1:17" ht="14.5" x14ac:dyDescent="0.3">
      <c r="A56" s="6">
        <v>561729</v>
      </c>
      <c r="B56" s="10" t="s">
        <v>58</v>
      </c>
      <c r="C56" s="7" t="s">
        <v>59</v>
      </c>
      <c r="D56" s="7" t="s">
        <v>60</v>
      </c>
      <c r="E56" s="7" t="s">
        <v>61</v>
      </c>
      <c r="F56" s="8" t="s">
        <v>58</v>
      </c>
      <c r="G56" t="str">
        <f t="shared" si="0"/>
        <v>'561729',</v>
      </c>
      <c r="J56">
        <v>633271</v>
      </c>
      <c r="K56">
        <v>24</v>
      </c>
      <c r="L56">
        <v>2</v>
      </c>
      <c r="M56">
        <v>266</v>
      </c>
      <c r="N56">
        <v>938</v>
      </c>
      <c r="O56">
        <v>5937</v>
      </c>
      <c r="P56">
        <v>0</v>
      </c>
      <c r="Q56">
        <v>5</v>
      </c>
    </row>
    <row r="57" spans="1:17" ht="14.5" x14ac:dyDescent="0.3">
      <c r="A57" s="6">
        <v>464244</v>
      </c>
      <c r="B57" s="10" t="s">
        <v>58</v>
      </c>
      <c r="C57" s="7" t="s">
        <v>59</v>
      </c>
      <c r="D57" s="7" t="s">
        <v>60</v>
      </c>
      <c r="E57" s="7" t="s">
        <v>61</v>
      </c>
      <c r="F57" s="8" t="s">
        <v>58</v>
      </c>
      <c r="G57" t="str">
        <f t="shared" si="0"/>
        <v>'464244',</v>
      </c>
      <c r="J57">
        <v>164244</v>
      </c>
      <c r="K57">
        <v>3301</v>
      </c>
      <c r="L57">
        <v>6</v>
      </c>
      <c r="M57">
        <v>116</v>
      </c>
      <c r="N57">
        <v>16873</v>
      </c>
      <c r="O57">
        <v>284709</v>
      </c>
      <c r="P57">
        <v>1</v>
      </c>
      <c r="Q57">
        <v>5</v>
      </c>
    </row>
    <row r="58" spans="1:17" ht="14.5" x14ac:dyDescent="0.3">
      <c r="A58" s="6">
        <v>70157</v>
      </c>
      <c r="B58" s="10" t="s">
        <v>58</v>
      </c>
      <c r="C58" s="7" t="s">
        <v>59</v>
      </c>
      <c r="D58" s="7" t="s">
        <v>60</v>
      </c>
      <c r="E58" s="7" t="s">
        <v>61</v>
      </c>
      <c r="F58" s="8" t="s">
        <v>58</v>
      </c>
      <c r="G58" t="str">
        <f t="shared" si="0"/>
        <v>'70157',</v>
      </c>
      <c r="J58">
        <v>234695</v>
      </c>
      <c r="K58">
        <v>4</v>
      </c>
      <c r="L58" t="s">
        <v>309</v>
      </c>
      <c r="M58">
        <v>531</v>
      </c>
      <c r="N58">
        <v>9865</v>
      </c>
      <c r="O58">
        <v>2979</v>
      </c>
      <c r="P58">
        <v>0</v>
      </c>
      <c r="Q58">
        <v>5</v>
      </c>
    </row>
    <row r="59" spans="1:17" ht="14.5" x14ac:dyDescent="0.3">
      <c r="A59" s="6"/>
      <c r="B59" s="10"/>
      <c r="C59" s="7"/>
      <c r="D59" s="7"/>
      <c r="E59" s="7"/>
      <c r="F59" s="8"/>
    </row>
    <row r="60" spans="1:17" ht="14.5" x14ac:dyDescent="0.3">
      <c r="A60" s="6"/>
      <c r="B60" s="10"/>
      <c r="C60" s="7"/>
      <c r="D60" s="7"/>
      <c r="E60" s="7"/>
      <c r="F60" s="8"/>
    </row>
    <row r="61" spans="1:17" ht="14.5" x14ac:dyDescent="0.3">
      <c r="A61" s="6"/>
      <c r="B61" s="10"/>
      <c r="C61" s="7"/>
      <c r="D61" s="7"/>
      <c r="E61" s="7"/>
      <c r="F61" s="8"/>
    </row>
    <row r="62" spans="1:17" ht="14.5" x14ac:dyDescent="0.3">
      <c r="A62" s="6"/>
      <c r="B62" s="10"/>
      <c r="C62" s="7"/>
      <c r="D62" s="7"/>
      <c r="E62" s="7"/>
      <c r="F62" s="8"/>
    </row>
    <row r="63" spans="1:17" ht="14.5" x14ac:dyDescent="0.3">
      <c r="A63" s="6"/>
      <c r="B63" s="10"/>
      <c r="C63" s="7"/>
      <c r="D63" s="7"/>
      <c r="E63" s="7"/>
      <c r="F63" s="8"/>
    </row>
    <row r="64" spans="1:17" ht="14.5" x14ac:dyDescent="0.3">
      <c r="A64" s="6"/>
      <c r="B64" s="10"/>
      <c r="C64" s="7"/>
      <c r="D64" s="7"/>
      <c r="E64" s="7"/>
      <c r="F64" s="8"/>
    </row>
    <row r="65" spans="1:6" ht="14.5" x14ac:dyDescent="0.3">
      <c r="A65" s="6"/>
      <c r="B65" s="10"/>
      <c r="C65" s="7"/>
      <c r="D65" s="7"/>
      <c r="E65" s="7"/>
      <c r="F65" s="8"/>
    </row>
    <row r="66" spans="1:6" ht="14.5" x14ac:dyDescent="0.3">
      <c r="A66" s="6"/>
      <c r="B66" s="10"/>
      <c r="C66" s="7"/>
      <c r="D66" s="7"/>
      <c r="E66" s="7"/>
      <c r="F66" s="8"/>
    </row>
    <row r="67" spans="1:6" ht="14.5" x14ac:dyDescent="0.3">
      <c r="A67" s="6"/>
      <c r="B67" s="10"/>
      <c r="C67" s="7"/>
      <c r="D67" s="7"/>
      <c r="E67" s="7"/>
      <c r="F67" s="8"/>
    </row>
    <row r="68" spans="1:6" ht="14.5" x14ac:dyDescent="0.3">
      <c r="A68" s="6"/>
      <c r="B68" s="10"/>
      <c r="C68" s="7"/>
      <c r="D68" s="7"/>
      <c r="E68" s="7"/>
      <c r="F68" s="8"/>
    </row>
    <row r="69" spans="1:6" ht="14.5" x14ac:dyDescent="0.3">
      <c r="A69" s="6"/>
      <c r="B69" s="10"/>
      <c r="C69" s="7"/>
      <c r="D69" s="7"/>
      <c r="E69" s="7"/>
      <c r="F69" s="8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兑奖</vt:lpstr>
      <vt:lpstr>透视表去重</vt:lpstr>
      <vt:lpstr>sql查询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Qin xing (ext) (DI CS SFAE CS SD CSS OS)</dc:creator>
  <cp:lastModifiedBy>Tang, Qin xing (ext) (DI CS SFAE CS SD CSS OS COP)</cp:lastModifiedBy>
  <dcterms:created xsi:type="dcterms:W3CDTF">2024-10-09T07:52:26Z</dcterms:created>
  <dcterms:modified xsi:type="dcterms:W3CDTF">2024-10-21T07:45:06Z</dcterms:modified>
</cp:coreProperties>
</file>