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siemens-my.sharepoint.com/personal/jianting_wang_ext_siemens_com/Documents/DS/奖品发放/"/>
    </mc:Choice>
  </mc:AlternateContent>
  <xr:revisionPtr revIDLastSave="193" documentId="8_{E8328F41-37C5-4C5B-8CBE-371134D25FF4}" xr6:coauthVersionLast="47" xr6:coauthVersionMax="47" xr10:uidLastSave="{E8222C98-2FC4-432E-BD96-B896967211CA}"/>
  <bookViews>
    <workbookView xWindow="-110" yWindow="-110" windowWidth="19420" windowHeight="10560" xr2:uid="{9AB41FAE-7047-4EB1-B196-20504D23A31E}"/>
  </bookViews>
  <sheets>
    <sheet name="兑奖" sheetId="1" r:id="rId1"/>
  </sheets>
  <externalReferences>
    <externalReference r:id="rId2"/>
  </externalReferences>
  <definedNames>
    <definedName name="_xlnm._FilterDatabase" localSheetId="0" hidden="1">兑奖!$L$1:$L$107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5" i="1" l="1"/>
  <c r="S35" i="1"/>
  <c r="R35" i="1"/>
  <c r="Q35" i="1"/>
  <c r="P35" i="1"/>
  <c r="O35" i="1"/>
  <c r="N35" i="1"/>
  <c r="T34" i="1"/>
  <c r="S34" i="1"/>
  <c r="R34" i="1"/>
  <c r="Q34" i="1"/>
  <c r="P34" i="1"/>
  <c r="O34" i="1"/>
  <c r="N34" i="1"/>
  <c r="T33" i="1"/>
  <c r="S33" i="1"/>
  <c r="R33" i="1"/>
  <c r="Q33" i="1"/>
  <c r="P33" i="1"/>
  <c r="O33" i="1"/>
  <c r="N33" i="1"/>
  <c r="T32" i="1"/>
  <c r="S32" i="1"/>
  <c r="R32" i="1"/>
  <c r="Q32" i="1"/>
  <c r="P32" i="1"/>
  <c r="O32" i="1"/>
  <c r="N32" i="1"/>
  <c r="T31" i="1"/>
  <c r="S31" i="1"/>
  <c r="R31" i="1"/>
  <c r="Q31" i="1"/>
  <c r="P31" i="1"/>
  <c r="O31" i="1"/>
  <c r="N31" i="1"/>
  <c r="T30" i="1"/>
  <c r="S30" i="1"/>
  <c r="R30" i="1"/>
  <c r="Q30" i="1"/>
  <c r="P30" i="1"/>
  <c r="O30" i="1"/>
  <c r="N30" i="1"/>
  <c r="T29" i="1"/>
  <c r="S29" i="1"/>
  <c r="R29" i="1"/>
  <c r="Q29" i="1"/>
  <c r="P29" i="1"/>
  <c r="O29" i="1"/>
  <c r="N29" i="1"/>
  <c r="T28" i="1"/>
  <c r="S28" i="1"/>
  <c r="R28" i="1"/>
  <c r="Q28" i="1"/>
  <c r="P28" i="1"/>
  <c r="O28" i="1"/>
  <c r="N28" i="1"/>
  <c r="T27" i="1"/>
  <c r="S27" i="1"/>
  <c r="R27" i="1"/>
  <c r="Q27" i="1"/>
  <c r="P27" i="1"/>
  <c r="O27" i="1"/>
  <c r="N27" i="1"/>
  <c r="T26" i="1"/>
  <c r="S26" i="1"/>
  <c r="R26" i="1"/>
  <c r="Q26" i="1"/>
  <c r="P26" i="1"/>
  <c r="O26" i="1"/>
  <c r="N26" i="1"/>
  <c r="T25" i="1"/>
  <c r="S25" i="1"/>
  <c r="R25" i="1"/>
  <c r="Q25" i="1"/>
  <c r="P25" i="1"/>
  <c r="O25" i="1"/>
  <c r="N25" i="1"/>
  <c r="T24" i="1"/>
  <c r="S24" i="1"/>
  <c r="R24" i="1"/>
  <c r="Q24" i="1"/>
  <c r="P24" i="1"/>
  <c r="O24" i="1"/>
  <c r="N24" i="1"/>
  <c r="T23" i="1"/>
  <c r="S23" i="1"/>
  <c r="R23" i="1"/>
  <c r="Q23" i="1"/>
  <c r="P23" i="1"/>
  <c r="O23" i="1"/>
  <c r="N23" i="1"/>
  <c r="T22" i="1"/>
  <c r="S22" i="1"/>
  <c r="R22" i="1"/>
  <c r="Q22" i="1"/>
  <c r="P22" i="1"/>
  <c r="O22" i="1"/>
  <c r="N22" i="1"/>
  <c r="T21" i="1"/>
  <c r="S21" i="1"/>
  <c r="R21" i="1"/>
  <c r="Q21" i="1"/>
  <c r="P21" i="1"/>
  <c r="O21" i="1"/>
  <c r="N21" i="1"/>
  <c r="T20" i="1"/>
  <c r="S20" i="1"/>
  <c r="R20" i="1"/>
  <c r="Q20" i="1"/>
  <c r="P20" i="1"/>
  <c r="O20" i="1"/>
  <c r="N20" i="1"/>
  <c r="T19" i="1"/>
  <c r="S19" i="1"/>
  <c r="R19" i="1"/>
  <c r="Q19" i="1"/>
  <c r="P19" i="1"/>
  <c r="O19" i="1"/>
  <c r="N19" i="1"/>
  <c r="T18" i="1"/>
  <c r="S18" i="1"/>
  <c r="R18" i="1"/>
  <c r="Q18" i="1"/>
  <c r="P18" i="1"/>
  <c r="O18" i="1"/>
  <c r="N18" i="1"/>
  <c r="T17" i="1"/>
  <c r="S17" i="1"/>
  <c r="R17" i="1"/>
  <c r="Q17" i="1"/>
  <c r="P17" i="1"/>
  <c r="O17" i="1"/>
  <c r="N17" i="1"/>
  <c r="T16" i="1"/>
  <c r="S16" i="1"/>
  <c r="R16" i="1"/>
  <c r="Q16" i="1"/>
  <c r="P16" i="1"/>
  <c r="O16" i="1"/>
  <c r="N16" i="1"/>
  <c r="T15" i="1"/>
  <c r="S15" i="1"/>
  <c r="R15" i="1"/>
  <c r="Q15" i="1"/>
  <c r="P15" i="1"/>
  <c r="O15" i="1"/>
  <c r="N15" i="1"/>
  <c r="T14" i="1"/>
  <c r="S14" i="1"/>
  <c r="R14" i="1"/>
  <c r="Q14" i="1"/>
  <c r="P14" i="1"/>
  <c r="O14" i="1"/>
  <c r="N14" i="1"/>
  <c r="T13" i="1"/>
  <c r="S13" i="1"/>
  <c r="R13" i="1"/>
  <c r="Q13" i="1"/>
  <c r="P13" i="1"/>
  <c r="O13" i="1"/>
  <c r="N13" i="1"/>
  <c r="T12" i="1"/>
  <c r="S12" i="1"/>
  <c r="R12" i="1"/>
  <c r="Q12" i="1"/>
  <c r="P12" i="1"/>
  <c r="O12" i="1"/>
  <c r="N12" i="1"/>
  <c r="T11" i="1"/>
  <c r="S11" i="1"/>
  <c r="R11" i="1"/>
  <c r="Q11" i="1"/>
  <c r="P11" i="1"/>
  <c r="O11" i="1"/>
  <c r="N11" i="1"/>
  <c r="T10" i="1"/>
  <c r="S10" i="1"/>
  <c r="R10" i="1"/>
  <c r="Q10" i="1"/>
  <c r="P10" i="1"/>
  <c r="O10" i="1"/>
  <c r="N10" i="1"/>
  <c r="T9" i="1"/>
  <c r="S9" i="1"/>
  <c r="R9" i="1"/>
  <c r="Q9" i="1"/>
  <c r="P9" i="1"/>
  <c r="O9" i="1"/>
  <c r="N9" i="1"/>
  <c r="T8" i="1"/>
  <c r="S8" i="1"/>
  <c r="R8" i="1"/>
  <c r="Q8" i="1"/>
  <c r="P8" i="1"/>
  <c r="O8" i="1"/>
  <c r="N8" i="1"/>
  <c r="T7" i="1"/>
  <c r="S7" i="1"/>
  <c r="R7" i="1"/>
  <c r="Q7" i="1"/>
  <c r="P7" i="1"/>
  <c r="O7" i="1"/>
  <c r="N7" i="1"/>
  <c r="T6" i="1"/>
  <c r="S6" i="1"/>
  <c r="R6" i="1"/>
  <c r="Q6" i="1"/>
  <c r="P6" i="1"/>
  <c r="O6" i="1"/>
  <c r="N6" i="1"/>
  <c r="T5" i="1"/>
  <c r="S5" i="1"/>
  <c r="R5" i="1"/>
  <c r="Q5" i="1"/>
  <c r="P5" i="1"/>
  <c r="O5" i="1"/>
  <c r="N5" i="1"/>
  <c r="T4" i="1"/>
  <c r="S4" i="1"/>
  <c r="R4" i="1"/>
  <c r="Q4" i="1"/>
  <c r="P4" i="1"/>
  <c r="O4" i="1"/>
  <c r="N4" i="1"/>
  <c r="T3" i="1"/>
  <c r="S3" i="1"/>
  <c r="R3" i="1"/>
  <c r="Q3" i="1"/>
  <c r="P3" i="1"/>
  <c r="O3" i="1"/>
  <c r="N3" i="1"/>
  <c r="T2" i="1"/>
  <c r="S2" i="1"/>
  <c r="R2" i="1"/>
  <c r="Q2" i="1"/>
  <c r="P2" i="1"/>
  <c r="O2" i="1"/>
  <c r="N2" i="1"/>
</calcChain>
</file>

<file path=xl/sharedStrings.xml><?xml version="1.0" encoding="utf-8"?>
<sst xmlns="http://schemas.openxmlformats.org/spreadsheetml/2006/main" count="380" uniqueCount="163">
  <si>
    <t>奖品名称</t>
  </si>
  <si>
    <t>ID编号</t>
  </si>
  <si>
    <t>用户名</t>
  </si>
  <si>
    <t>昵称</t>
  </si>
  <si>
    <t>兑换人</t>
  </si>
  <si>
    <t>兑换类型</t>
  </si>
  <si>
    <t>西币</t>
  </si>
  <si>
    <t>申请时间</t>
  </si>
  <si>
    <t>处理时间</t>
  </si>
  <si>
    <t>当前状态</t>
  </si>
  <si>
    <t>找答案PLC产品实用问答手册（电子版）</t>
  </si>
  <si>
    <t>回答数</t>
  </si>
  <si>
    <t>提问数</t>
  </si>
  <si>
    <t>发帖数</t>
  </si>
  <si>
    <t>论坛经验</t>
  </si>
  <si>
    <t>找答案积分</t>
  </si>
  <si>
    <t>IsPrime</t>
  </si>
  <si>
    <t>VIPType</t>
  </si>
  <si>
    <t>待审核</t>
  </si>
  <si>
    <t>米家 小米电动冲牙器洗牙器美牙仪水牙线</t>
  </si>
  <si>
    <t>找答案电机产品实用问答手册（电子版）</t>
  </si>
  <si>
    <t>1847会员定制双肩背包</t>
  </si>
  <si>
    <t>lovedangel</t>
  </si>
  <si>
    <t>持智以恒</t>
  </si>
  <si>
    <t>薛晓娟</t>
  </si>
  <si>
    <t>NULL</t>
  </si>
  <si>
    <t>奖品ID</t>
  </si>
  <si>
    <t>奖品添加时间</t>
  </si>
  <si>
    <t>其他兑奖资格</t>
  </si>
  <si>
    <t>笔记本电脑支架</t>
  </si>
  <si>
    <t>2023-10-12 11:30:58 </t>
  </si>
  <si>
    <t>孓尐攵</t>
  </si>
  <si>
    <t>孙文</t>
  </si>
  <si>
    <t>2024-11-25 11:45:44 </t>
  </si>
  <si>
    <t>2024-11-25 13:17:07 </t>
  </si>
  <si>
    <t>2023-10-12 11:23:19 </t>
  </si>
  <si>
    <t>李大山</t>
  </si>
  <si>
    <t>旅行333</t>
  </si>
  <si>
    <t>2024-11-25 09:02:19 </t>
  </si>
  <si>
    <t>凡士林 特润修护清香润手霜套装50ml*2（新老包装随机发货）</t>
  </si>
  <si>
    <t>2023-10-12 11:34:29 </t>
  </si>
  <si>
    <t>手机用户20221121482772</t>
  </si>
  <si>
    <t>徐仲林</t>
  </si>
  <si>
    <t>2024-11-25 09:01:57 </t>
  </si>
  <si>
    <t>2024-11-25 09:01:51 </t>
  </si>
  <si>
    <t>XQ1972</t>
  </si>
  <si>
    <t>XQYC</t>
  </si>
  <si>
    <t>戚先生</t>
  </si>
  <si>
    <t>2024-11-25 08:57:22 </t>
  </si>
  <si>
    <t>2024-11-25 08:57:17 </t>
  </si>
  <si>
    <t>20220814X248FR</t>
  </si>
  <si>
    <t>手机用户20220814X248FR</t>
  </si>
  <si>
    <t>许凡凡</t>
  </si>
  <si>
    <t>2024-11-25 08:55:43 </t>
  </si>
  <si>
    <t>202207238LJHFZ</t>
  </si>
  <si>
    <t>手机用户20220723NN4FZR</t>
  </si>
  <si>
    <t>柳凡辰</t>
  </si>
  <si>
    <t>2024-11-25 08:53:23 </t>
  </si>
  <si>
    <t>2024-11-25 08:53:17 </t>
  </si>
  <si>
    <t>2024-11-25 08:53:12 </t>
  </si>
  <si>
    <t>hpqian</t>
  </si>
  <si>
    <t>淡泊的阳光</t>
  </si>
  <si>
    <t>衡朋谦</t>
  </si>
  <si>
    <t>2024-11-25 08:13:56 </t>
  </si>
  <si>
    <t>小米体脂秤2 智能电子秤</t>
  </si>
  <si>
    <t>2023-10-11 16:48:19 </t>
  </si>
  <si>
    <t>2024-11-24 17:59:50 </t>
  </si>
  <si>
    <t>2024-11-24 17:58:35 </t>
  </si>
  <si>
    <t>hhyx9</t>
  </si>
  <si>
    <t>赵杰</t>
  </si>
  <si>
    <t>2024-11-24 10:54:07 </t>
  </si>
  <si>
    <t>JL4_207</t>
  </si>
  <si>
    <t>王利利</t>
  </si>
  <si>
    <t>2024-11-24 08:52:24 </t>
  </si>
  <si>
    <t>20160610288P42</t>
  </si>
  <si>
    <t>巨侠</t>
  </si>
  <si>
    <t>秦立峰</t>
  </si>
  <si>
    <t>2024-11-23 22:57:25 </t>
  </si>
  <si>
    <t>yecao2006</t>
  </si>
  <si>
    <t>温业圳</t>
  </si>
  <si>
    <t>2024-11-23 21:40:32 </t>
  </si>
  <si>
    <t>w285329458</t>
  </si>
  <si>
    <t>天芯</t>
  </si>
  <si>
    <t>王小兰</t>
  </si>
  <si>
    <t>2024-11-23 14:45:29 </t>
  </si>
  <si>
    <t>2024-11-23 14:43:54 </t>
  </si>
  <si>
    <t>yueming</t>
  </si>
  <si>
    <t>yming</t>
  </si>
  <si>
    <t>乐明</t>
  </si>
  <si>
    <t>2024-11-23 10:15:04 </t>
  </si>
  <si>
    <t>2024-11-25 13:17:28 </t>
  </si>
  <si>
    <t>绿联 自拍杆三脚架手持伸缩手机支架落地蓝牙遥控拍照视频直播支架伸缩1.6</t>
  </si>
  <si>
    <t>2023-10-12 11:48:42 </t>
  </si>
  <si>
    <t>幸福家庭</t>
  </si>
  <si>
    <t>林果</t>
  </si>
  <si>
    <t>2024-11-22 20:59:18 </t>
  </si>
  <si>
    <t>2024-11-22 19:24:36 </t>
  </si>
  <si>
    <t>CoolCool的猪</t>
  </si>
  <si>
    <t>于长坤</t>
  </si>
  <si>
    <t>2024-11-22 19:13:22 </t>
  </si>
  <si>
    <t>平常客</t>
  </si>
  <si>
    <t>孙克安</t>
  </si>
  <si>
    <t>2024-11-22 18:25:34 </t>
  </si>
  <si>
    <t>镜面迷你移动电源（不带1847logo）</t>
  </si>
  <si>
    <t>2024-07-30 09:56:55 </t>
  </si>
  <si>
    <t>隐身人</t>
  </si>
  <si>
    <t>王先生</t>
  </si>
  <si>
    <t>2024-11-22 17:58:56 </t>
  </si>
  <si>
    <t>2024-11-22 17:58:48 </t>
  </si>
  <si>
    <t>大青蛙变工程师</t>
  </si>
  <si>
    <t>徐鑫</t>
  </si>
  <si>
    <t>2024-11-22 17:11:09 </t>
  </si>
  <si>
    <t>现代便携迷你双头电动剃须刀</t>
  </si>
  <si>
    <t>2023-10-12 11:15:20 </t>
  </si>
  <si>
    <t>2024-11-22 17:05:56 </t>
  </si>
  <si>
    <t>XDDESIGN 休闲背包</t>
  </si>
  <si>
    <t>2023-10-12 11:17:54 </t>
  </si>
  <si>
    <t>逆风飞扬2022</t>
  </si>
  <si>
    <t>大风歌</t>
  </si>
  <si>
    <t>尤丽幼</t>
  </si>
  <si>
    <t>2024-11-20 17:00:50 </t>
  </si>
  <si>
    <t>2024-07-08 14:35:28 </t>
  </si>
  <si>
    <t>辛弃疾</t>
  </si>
  <si>
    <t>张亮</t>
  </si>
  <si>
    <t>2024-11-20 10:00:46 </t>
  </si>
  <si>
    <t>2022-02-14 10:22:37 </t>
  </si>
  <si>
    <t>姜先生</t>
  </si>
  <si>
    <t>2024-11-20 09:58:52 </t>
  </si>
  <si>
    <t>2024-07-08 10:57:45 </t>
  </si>
  <si>
    <t>2024-11-20 09:56:37 </t>
  </si>
  <si>
    <t>找答案通信与网络组件产品实用问答手册（电子版）</t>
  </si>
  <si>
    <t>2024-07-08 15:21:40 </t>
  </si>
  <si>
    <t>askab</t>
  </si>
  <si>
    <t>白凯</t>
  </si>
  <si>
    <t>2024-11-19 14:44:55 </t>
  </si>
  <si>
    <t>xi</t>
  </si>
  <si>
    <t>微笑面對未來</t>
  </si>
  <si>
    <t>高工</t>
  </si>
  <si>
    <t>2024-11-19 13:13:51 </t>
  </si>
  <si>
    <t>cjzcq</t>
  </si>
  <si>
    <t>剑忠</t>
  </si>
  <si>
    <t>程健钟</t>
  </si>
  <si>
    <t>2024-11-24 21:06:19 </t>
  </si>
  <si>
    <t>便利100 渣渣杯(颜色随机)</t>
  </si>
  <si>
    <t>2023-10-12 11:16:45 </t>
  </si>
  <si>
    <t>蜜蜂花粉</t>
  </si>
  <si>
    <t>陈智轩</t>
  </si>
  <si>
    <t>2024-11-22 23:30:11 </t>
  </si>
  <si>
    <t>夏新 折叠手持挂烫机</t>
  </si>
  <si>
    <t>2024-07-29 14:10:41 </t>
  </si>
  <si>
    <t>2024-11-22 23:30:02 </t>
  </si>
  <si>
    <t>礼盒(红外夜灯/迷你转换器*2)</t>
  </si>
  <si>
    <t>2023-05-05 16:12:53 </t>
  </si>
  <si>
    <t>z615931704</t>
  </si>
  <si>
    <t>张小刚</t>
  </si>
  <si>
    <t>2024-11-21 14:20:20 </t>
  </si>
  <si>
    <t>dta20210713424113</t>
  </si>
  <si>
    <t>杨航</t>
  </si>
  <si>
    <t>2024-11-20 14:48:30 </t>
  </si>
  <si>
    <t>Paul_Tang</t>
  </si>
  <si>
    <t>paul小熊</t>
  </si>
  <si>
    <t>张小兔</t>
  </si>
  <si>
    <t>2024-11-20 14:34:45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</si>
</sst>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charset val="134"/>
      <scheme val="minor"/>
    </font>
    <font>
      <sz val="11"/>
      <color theme="1"/>
      <name val="Aptos Narrow"/>
      <family val="2"/>
      <charset val="134"/>
      <scheme val="minor"/>
    </font>
    <font>
      <sz val="18"/>
      <color theme="3"/>
      <name val="Aptos Display"/>
      <family val="2"/>
      <charset val="134"/>
      <scheme val="major"/>
    </font>
    <font>
      <b/>
      <sz val="15"/>
      <color theme="3"/>
      <name val="Aptos Narrow"/>
      <family val="2"/>
      <charset val="134"/>
      <scheme val="minor"/>
    </font>
    <font>
      <b/>
      <sz val="13"/>
      <color theme="3"/>
      <name val="Aptos Narrow"/>
      <family val="2"/>
      <charset val="134"/>
      <scheme val="minor"/>
    </font>
    <font>
      <b/>
      <sz val="11"/>
      <color theme="3"/>
      <name val="Aptos Narrow"/>
      <family val="2"/>
      <charset val="134"/>
      <scheme val="minor"/>
    </font>
    <font>
      <sz val="11"/>
      <color rgb="FF006100"/>
      <name val="Aptos Narrow"/>
      <family val="2"/>
      <charset val="134"/>
      <scheme val="minor"/>
    </font>
    <font>
      <sz val="11"/>
      <color rgb="FF9C0006"/>
      <name val="Aptos Narrow"/>
      <family val="2"/>
      <charset val="134"/>
      <scheme val="minor"/>
    </font>
    <font>
      <sz val="11"/>
      <color rgb="FF9C5700"/>
      <name val="Aptos Narrow"/>
      <family val="2"/>
      <charset val="134"/>
      <scheme val="minor"/>
    </font>
    <font>
      <sz val="11"/>
      <color rgb="FF3F3F76"/>
      <name val="Aptos Narrow"/>
      <family val="2"/>
      <charset val="134"/>
      <scheme val="minor"/>
    </font>
    <font>
      <b/>
      <sz val="11"/>
      <color rgb="FF3F3F3F"/>
      <name val="Aptos Narrow"/>
      <family val="2"/>
      <charset val="134"/>
      <scheme val="minor"/>
    </font>
    <font>
      <b/>
      <sz val="11"/>
      <color rgb="FFFA7D00"/>
      <name val="Aptos Narrow"/>
      <family val="2"/>
      <charset val="134"/>
      <scheme val="minor"/>
    </font>
    <font>
      <sz val="11"/>
      <color rgb="FFFA7D00"/>
      <name val="Aptos Narrow"/>
      <family val="2"/>
      <charset val="134"/>
      <scheme val="minor"/>
    </font>
    <font>
      <b/>
      <sz val="11"/>
      <color theme="0"/>
      <name val="Aptos Narrow"/>
      <family val="2"/>
      <charset val="134"/>
      <scheme val="minor"/>
    </font>
    <font>
      <sz val="11"/>
      <color rgb="FFFF0000"/>
      <name val="Aptos Narrow"/>
      <family val="2"/>
      <charset val="134"/>
      <scheme val="minor"/>
    </font>
    <font>
      <i/>
      <sz val="11"/>
      <color rgb="FF7F7F7F"/>
      <name val="Aptos Narrow"/>
      <family val="2"/>
      <charset val="134"/>
      <scheme val="minor"/>
    </font>
    <font>
      <b/>
      <sz val="11"/>
      <color theme="1"/>
      <name val="Aptos Narrow"/>
      <family val="2"/>
      <charset val="134"/>
      <scheme val="minor"/>
    </font>
    <font>
      <sz val="11"/>
      <color theme="0"/>
      <name val="Aptos Narrow"/>
      <family val="2"/>
      <charset val="134"/>
      <scheme val="minor"/>
    </font>
    <font>
      <sz val="10"/>
      <color theme="1"/>
      <name val="Aptos Narrow"/>
      <family val="2"/>
      <scheme val="minor"/>
    </font>
    <font>
      <sz val="11"/>
      <color theme="1"/>
      <name val="Aptos Narrow"/>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E2E2"/>
        <bgColor indexed="64"/>
      </patternFill>
    </fill>
    <fill>
      <patternFill patternType="solid">
        <fgColor rgb="FFF5F5F5"/>
        <bgColor indexed="64"/>
      </patternFill>
    </fill>
    <fill>
      <patternFill patternType="solid">
        <fgColor rgb="FFFFFF00"/>
        <bgColor indexed="64"/>
      </patternFill>
    </fill>
    <fill>
      <patternFill patternType="solid">
        <fgColor theme="0" tint="-4.9989318521683403E-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lignment vertical="center"/>
    </xf>
  </cellStyleXfs>
  <cellXfs count="10">
    <xf numFmtId="0" fontId="0" fillId="0" borderId="0" xfId="0"/>
    <xf numFmtId="0" fontId="0" fillId="33" borderId="0" xfId="0" applyFill="1"/>
    <xf numFmtId="0" fontId="18" fillId="33" borderId="10" xfId="0" applyFont="1" applyFill="1" applyBorder="1" applyAlignment="1">
      <alignment wrapText="1"/>
    </xf>
    <xf numFmtId="0" fontId="0" fillId="34" borderId="0" xfId="0" applyFill="1"/>
    <xf numFmtId="0" fontId="18" fillId="34" borderId="10" xfId="0" applyFont="1" applyFill="1" applyBorder="1" applyAlignment="1">
      <alignment wrapText="1"/>
    </xf>
    <xf numFmtId="0" fontId="0" fillId="35" borderId="0" xfId="0" applyFill="1"/>
    <xf numFmtId="0" fontId="18" fillId="35" borderId="10" xfId="0" applyFont="1" applyFill="1" applyBorder="1" applyAlignment="1">
      <alignment wrapText="1"/>
    </xf>
    <xf numFmtId="0" fontId="0" fillId="36" borderId="0" xfId="0" applyFill="1"/>
    <xf numFmtId="0" fontId="0" fillId="34" borderId="10" xfId="0" applyFill="1" applyBorder="1" applyAlignment="1">
      <alignment wrapText="1"/>
    </xf>
    <xf numFmtId="0" fontId="0" fillId="35" borderId="10" xfId="0" applyFill="1" applyBorder="1" applyAlignment="1">
      <alignment wrapText="1"/>
    </xf>
  </cellXfs>
  <cellStyles count="43">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Normal 2" xfId="42" xr:uid="{CCB6B368-CE95-4631-A021-7BE324226FD1}"/>
    <cellStyle name="好" xfId="6" builtinId="26" customBuiltin="1"/>
    <cellStyle name="差" xfId="7" builtinId="27" customBuiltin="1"/>
    <cellStyle name="常规" xfId="0" builtinId="0"/>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检查单元格" xfId="13" builtinId="23" customBuiltin="1"/>
    <cellStyle name="汇总" xfId="17" builtinId="25" customBuiltin="1"/>
    <cellStyle name="注释" xfId="15" builtinId="1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解释性文本" xfId="16" builtinId="53" customBuiltin="1"/>
    <cellStyle name="警告文本" xfId="14" builtinId="11" customBuiltin="1"/>
    <cellStyle name="计算" xfId="11" builtinId="22" customBuiltin="1"/>
    <cellStyle name="输入" xfId="9" builtinId="20" customBuiltin="1"/>
    <cellStyle name="输出" xfId="10" builtinId="21" customBuiltin="1"/>
    <cellStyle name="适中" xfId="8" builtinId="28" customBuiltin="1"/>
    <cellStyle name="链接单元格" xfId="12" builtinId="24"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iemens-my.sharepoint.com/personal/jianting_wang_ext_siemens_com/Documents/DS/&#22870;&#21697;&#21457;&#25918;/20241125&#20817;&#22870;.xlsx" TargetMode="External"/><Relationship Id="rId1" Type="http://schemas.openxmlformats.org/officeDocument/2006/relationships/externalLinkPath" Target="20241125&#20817;&#2287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原表"/>
      <sheetName val="电子版"/>
      <sheetName val="SQL"/>
    </sheetNames>
    <sheetDataSet>
      <sheetData sheetId="0"/>
      <sheetData sheetId="1"/>
      <sheetData sheetId="2">
        <row r="1">
          <cell r="J1" t="str">
            <v>用户ID</v>
          </cell>
          <cell r="K1" t="str">
            <v>回答数</v>
          </cell>
          <cell r="L1" t="str">
            <v>提问数</v>
          </cell>
          <cell r="M1" t="str">
            <v>发帖数</v>
          </cell>
          <cell r="N1" t="str">
            <v>论坛经验</v>
          </cell>
          <cell r="O1" t="str">
            <v>找答案积分</v>
          </cell>
          <cell r="P1" t="str">
            <v>IsPrime</v>
          </cell>
          <cell r="Q1" t="str">
            <v>VIPType</v>
          </cell>
        </row>
        <row r="2">
          <cell r="J2">
            <v>112134</v>
          </cell>
          <cell r="K2" t="str">
            <v>NULL</v>
          </cell>
          <cell r="L2">
            <v>1</v>
          </cell>
          <cell r="M2">
            <v>82</v>
          </cell>
          <cell r="N2">
            <v>15977</v>
          </cell>
          <cell r="O2">
            <v>3445</v>
          </cell>
          <cell r="P2">
            <v>0</v>
          </cell>
          <cell r="Q2">
            <v>3</v>
          </cell>
        </row>
        <row r="3">
          <cell r="J3">
            <v>90926</v>
          </cell>
          <cell r="K3" t="str">
            <v>NULL</v>
          </cell>
          <cell r="L3" t="str">
            <v>NULL</v>
          </cell>
          <cell r="M3" t="str">
            <v>NULL</v>
          </cell>
          <cell r="N3">
            <v>9287</v>
          </cell>
          <cell r="O3">
            <v>29670</v>
          </cell>
          <cell r="P3">
            <v>0</v>
          </cell>
          <cell r="Q3">
            <v>1</v>
          </cell>
        </row>
        <row r="4">
          <cell r="J4">
            <v>574101</v>
          </cell>
          <cell r="K4">
            <v>5</v>
          </cell>
          <cell r="L4" t="str">
            <v>NULL</v>
          </cell>
          <cell r="M4">
            <v>2</v>
          </cell>
          <cell r="N4">
            <v>1198</v>
          </cell>
          <cell r="O4">
            <v>15587</v>
          </cell>
          <cell r="P4">
            <v>0</v>
          </cell>
          <cell r="Q4">
            <v>2</v>
          </cell>
        </row>
        <row r="5">
          <cell r="J5">
            <v>291085</v>
          </cell>
          <cell r="K5">
            <v>5</v>
          </cell>
          <cell r="L5" t="str">
            <v>NULL</v>
          </cell>
          <cell r="M5">
            <v>5</v>
          </cell>
          <cell r="N5">
            <v>594</v>
          </cell>
          <cell r="O5">
            <v>2642</v>
          </cell>
          <cell r="P5">
            <v>0</v>
          </cell>
          <cell r="Q5">
            <v>2</v>
          </cell>
        </row>
        <row r="6">
          <cell r="J6">
            <v>250631</v>
          </cell>
          <cell r="K6" t="str">
            <v>NULL</v>
          </cell>
          <cell r="L6">
            <v>1</v>
          </cell>
          <cell r="M6">
            <v>7</v>
          </cell>
          <cell r="N6">
            <v>3412</v>
          </cell>
          <cell r="O6">
            <v>3511</v>
          </cell>
          <cell r="P6">
            <v>0</v>
          </cell>
          <cell r="Q6">
            <v>1</v>
          </cell>
        </row>
        <row r="7">
          <cell r="J7">
            <v>430857</v>
          </cell>
          <cell r="K7">
            <v>1</v>
          </cell>
          <cell r="L7" t="str">
            <v>NULL</v>
          </cell>
          <cell r="M7">
            <v>226</v>
          </cell>
          <cell r="N7">
            <v>4838</v>
          </cell>
          <cell r="O7">
            <v>23312</v>
          </cell>
          <cell r="P7">
            <v>0</v>
          </cell>
          <cell r="Q7">
            <v>5</v>
          </cell>
        </row>
        <row r="8">
          <cell r="J8">
            <v>511532</v>
          </cell>
          <cell r="K8">
            <v>6</v>
          </cell>
          <cell r="L8" t="str">
            <v>NULL</v>
          </cell>
          <cell r="M8">
            <v>227</v>
          </cell>
          <cell r="N8">
            <v>4206</v>
          </cell>
          <cell r="O8">
            <v>1939</v>
          </cell>
          <cell r="P8">
            <v>0</v>
          </cell>
          <cell r="Q8">
            <v>5</v>
          </cell>
        </row>
        <row r="9">
          <cell r="J9">
            <v>17362</v>
          </cell>
          <cell r="K9">
            <v>3</v>
          </cell>
          <cell r="L9" t="str">
            <v>NULL</v>
          </cell>
          <cell r="M9">
            <v>2072</v>
          </cell>
          <cell r="N9">
            <v>132150</v>
          </cell>
          <cell r="O9">
            <v>16413</v>
          </cell>
          <cell r="P9">
            <v>1</v>
          </cell>
          <cell r="Q9">
            <v>5</v>
          </cell>
        </row>
        <row r="10">
          <cell r="J10">
            <v>117069</v>
          </cell>
          <cell r="K10">
            <v>5</v>
          </cell>
          <cell r="L10" t="str">
            <v>NULL</v>
          </cell>
          <cell r="M10" t="str">
            <v>NULL</v>
          </cell>
          <cell r="N10">
            <v>721</v>
          </cell>
          <cell r="O10">
            <v>999</v>
          </cell>
          <cell r="P10">
            <v>0</v>
          </cell>
          <cell r="Q10">
            <v>1</v>
          </cell>
        </row>
        <row r="11">
          <cell r="J11">
            <v>382896</v>
          </cell>
          <cell r="K11" t="str">
            <v>NULL</v>
          </cell>
          <cell r="L11" t="str">
            <v>NULL</v>
          </cell>
          <cell r="M11" t="str">
            <v>NULL</v>
          </cell>
          <cell r="N11">
            <v>54</v>
          </cell>
          <cell r="O11">
            <v>54</v>
          </cell>
          <cell r="P11">
            <v>1</v>
          </cell>
          <cell r="Q11">
            <v>1</v>
          </cell>
        </row>
        <row r="12">
          <cell r="J12">
            <v>344418</v>
          </cell>
          <cell r="K12">
            <v>37</v>
          </cell>
          <cell r="L12" t="str">
            <v>NULL</v>
          </cell>
          <cell r="M12">
            <v>183</v>
          </cell>
          <cell r="N12">
            <v>4009</v>
          </cell>
          <cell r="O12">
            <v>39755</v>
          </cell>
          <cell r="P12">
            <v>1</v>
          </cell>
          <cell r="Q12">
            <v>5</v>
          </cell>
        </row>
        <row r="13">
          <cell r="J13">
            <v>664680</v>
          </cell>
          <cell r="K13">
            <v>144</v>
          </cell>
          <cell r="L13" t="str">
            <v>NULL</v>
          </cell>
          <cell r="M13">
            <v>5306</v>
          </cell>
          <cell r="N13">
            <v>25701</v>
          </cell>
          <cell r="O13">
            <v>58153</v>
          </cell>
          <cell r="P13">
            <v>1</v>
          </cell>
          <cell r="Q13">
            <v>5</v>
          </cell>
        </row>
        <row r="14">
          <cell r="J14">
            <v>164244</v>
          </cell>
          <cell r="K14">
            <v>3807</v>
          </cell>
          <cell r="L14">
            <v>6</v>
          </cell>
          <cell r="M14">
            <v>129</v>
          </cell>
          <cell r="N14">
            <v>16935</v>
          </cell>
          <cell r="O14">
            <v>289996</v>
          </cell>
          <cell r="P14">
            <v>1</v>
          </cell>
          <cell r="Q14">
            <v>5</v>
          </cell>
        </row>
        <row r="15">
          <cell r="J15">
            <v>250709</v>
          </cell>
          <cell r="K15">
            <v>5</v>
          </cell>
          <cell r="L15" t="str">
            <v>NULL</v>
          </cell>
          <cell r="M15">
            <v>351</v>
          </cell>
          <cell r="N15">
            <v>7044</v>
          </cell>
          <cell r="O15">
            <v>3163</v>
          </cell>
          <cell r="P15">
            <v>0</v>
          </cell>
          <cell r="Q15">
            <v>4</v>
          </cell>
        </row>
        <row r="16">
          <cell r="J16">
            <v>370654</v>
          </cell>
          <cell r="K16">
            <v>50</v>
          </cell>
          <cell r="L16" t="str">
            <v>NULL</v>
          </cell>
          <cell r="M16">
            <v>547</v>
          </cell>
          <cell r="N16">
            <v>20453</v>
          </cell>
          <cell r="O16">
            <v>43799</v>
          </cell>
          <cell r="P16">
            <v>0</v>
          </cell>
          <cell r="Q16">
            <v>5</v>
          </cell>
        </row>
        <row r="17">
          <cell r="J17">
            <v>524492</v>
          </cell>
          <cell r="K17" t="str">
            <v>NULL</v>
          </cell>
          <cell r="L17" t="str">
            <v>NULL</v>
          </cell>
          <cell r="M17">
            <v>4</v>
          </cell>
          <cell r="N17">
            <v>208</v>
          </cell>
          <cell r="O17">
            <v>205</v>
          </cell>
          <cell r="P17">
            <v>0</v>
          </cell>
          <cell r="Q17">
            <v>1</v>
          </cell>
        </row>
        <row r="18">
          <cell r="J18">
            <v>41387</v>
          </cell>
          <cell r="K18">
            <v>6</v>
          </cell>
          <cell r="L18" t="str">
            <v>NULL</v>
          </cell>
          <cell r="M18">
            <v>60</v>
          </cell>
          <cell r="N18">
            <v>2853</v>
          </cell>
          <cell r="O18">
            <v>1409</v>
          </cell>
          <cell r="P18">
            <v>0</v>
          </cell>
          <cell r="Q18">
            <v>5</v>
          </cell>
        </row>
        <row r="19">
          <cell r="J19">
            <v>759857</v>
          </cell>
          <cell r="K19">
            <v>7</v>
          </cell>
          <cell r="L19" t="str">
            <v>NULL</v>
          </cell>
          <cell r="M19">
            <v>147</v>
          </cell>
          <cell r="N19">
            <v>2528</v>
          </cell>
          <cell r="O19">
            <v>1148</v>
          </cell>
          <cell r="P19">
            <v>0</v>
          </cell>
          <cell r="Q19">
            <v>5</v>
          </cell>
        </row>
        <row r="20">
          <cell r="J20">
            <v>67794</v>
          </cell>
          <cell r="K20">
            <v>1053</v>
          </cell>
          <cell r="L20">
            <v>18</v>
          </cell>
          <cell r="M20">
            <v>1529</v>
          </cell>
          <cell r="N20">
            <v>8281</v>
          </cell>
          <cell r="O20">
            <v>11535</v>
          </cell>
          <cell r="P20">
            <v>0</v>
          </cell>
          <cell r="Q20">
            <v>5</v>
          </cell>
        </row>
        <row r="21">
          <cell r="J21">
            <v>684253</v>
          </cell>
          <cell r="K21">
            <v>5</v>
          </cell>
          <cell r="L21" t="str">
            <v>NULL</v>
          </cell>
          <cell r="M21">
            <v>136</v>
          </cell>
          <cell r="N21">
            <v>2861</v>
          </cell>
          <cell r="O21">
            <v>1276</v>
          </cell>
          <cell r="P21">
            <v>0</v>
          </cell>
          <cell r="Q21">
            <v>5</v>
          </cell>
        </row>
        <row r="22">
          <cell r="J22">
            <v>141408</v>
          </cell>
          <cell r="K22">
            <v>3</v>
          </cell>
          <cell r="L22">
            <v>2</v>
          </cell>
          <cell r="M22">
            <v>88</v>
          </cell>
          <cell r="N22">
            <v>5720</v>
          </cell>
          <cell r="O22">
            <v>59394</v>
          </cell>
          <cell r="P22">
            <v>0</v>
          </cell>
          <cell r="Q22">
            <v>5</v>
          </cell>
        </row>
        <row r="23">
          <cell r="J23">
            <v>205793</v>
          </cell>
          <cell r="K23">
            <v>11</v>
          </cell>
          <cell r="L23" t="str">
            <v>NULL</v>
          </cell>
          <cell r="M23">
            <v>28</v>
          </cell>
          <cell r="N23">
            <v>1890</v>
          </cell>
          <cell r="O23">
            <v>32599</v>
          </cell>
          <cell r="P23">
            <v>1</v>
          </cell>
          <cell r="Q23">
            <v>5</v>
          </cell>
        </row>
        <row r="24">
          <cell r="J24">
            <v>371394</v>
          </cell>
          <cell r="K24">
            <v>7</v>
          </cell>
          <cell r="L24">
            <v>6</v>
          </cell>
          <cell r="M24">
            <v>37</v>
          </cell>
          <cell r="N24">
            <v>1750</v>
          </cell>
          <cell r="O24">
            <v>3091</v>
          </cell>
          <cell r="P24">
            <v>0</v>
          </cell>
          <cell r="Q24">
            <v>3</v>
          </cell>
        </row>
        <row r="25">
          <cell r="J25">
            <v>520336</v>
          </cell>
          <cell r="K25" t="str">
            <v>NULL</v>
          </cell>
          <cell r="L25" t="str">
            <v>NULL</v>
          </cell>
          <cell r="M25" t="str">
            <v>NULL</v>
          </cell>
          <cell r="N25">
            <v>21</v>
          </cell>
          <cell r="O25">
            <v>31</v>
          </cell>
          <cell r="P25">
            <v>0</v>
          </cell>
          <cell r="Q25">
            <v>1</v>
          </cell>
        </row>
        <row r="26">
          <cell r="J26">
            <v>47586</v>
          </cell>
          <cell r="K26">
            <v>151</v>
          </cell>
          <cell r="L26">
            <v>12</v>
          </cell>
          <cell r="M26">
            <v>1400</v>
          </cell>
          <cell r="N26">
            <v>41027</v>
          </cell>
          <cell r="O26">
            <v>15099</v>
          </cell>
          <cell r="P26">
            <v>0</v>
          </cell>
          <cell r="Q26">
            <v>5</v>
          </cell>
        </row>
        <row r="27">
          <cell r="J27">
            <v>693332</v>
          </cell>
          <cell r="K27">
            <v>6</v>
          </cell>
          <cell r="L27" t="str">
            <v>NULL</v>
          </cell>
          <cell r="M27">
            <v>133</v>
          </cell>
          <cell r="N27">
            <v>2704</v>
          </cell>
          <cell r="O27">
            <v>1254</v>
          </cell>
          <cell r="P27">
            <v>0</v>
          </cell>
          <cell r="Q27">
            <v>5</v>
          </cell>
        </row>
        <row r="28">
          <cell r="J28">
            <v>61725</v>
          </cell>
          <cell r="K28">
            <v>19</v>
          </cell>
          <cell r="L28" t="str">
            <v>NULL</v>
          </cell>
          <cell r="M28">
            <v>147</v>
          </cell>
          <cell r="N28">
            <v>19126</v>
          </cell>
          <cell r="O28">
            <v>42255</v>
          </cell>
          <cell r="P28">
            <v>0</v>
          </cell>
          <cell r="Q28">
            <v>4</v>
          </cell>
        </row>
        <row r="29">
          <cell r="J29">
            <v>273889</v>
          </cell>
          <cell r="K29">
            <v>1</v>
          </cell>
          <cell r="L29" t="str">
            <v>NULL</v>
          </cell>
          <cell r="M29">
            <v>2</v>
          </cell>
          <cell r="N29">
            <v>2684</v>
          </cell>
          <cell r="O29">
            <v>1316</v>
          </cell>
          <cell r="P29">
            <v>0</v>
          </cell>
          <cell r="Q29">
            <v>1</v>
          </cell>
        </row>
        <row r="30">
          <cell r="J30">
            <v>350309</v>
          </cell>
          <cell r="K30">
            <v>957</v>
          </cell>
          <cell r="L30">
            <v>1</v>
          </cell>
          <cell r="M30">
            <v>471</v>
          </cell>
          <cell r="N30">
            <v>4527</v>
          </cell>
          <cell r="O30">
            <v>52585</v>
          </cell>
          <cell r="P30">
            <v>1</v>
          </cell>
          <cell r="Q30">
            <v>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DAE9D-9D86-4C1E-9981-751DBD7E044A}">
  <dimension ref="A1:T107"/>
  <sheetViews>
    <sheetView showGridLines="0" tabSelected="1" workbookViewId="0">
      <selection activeCell="C1" sqref="C1:C1048576"/>
    </sheetView>
  </sheetViews>
  <sheetFormatPr defaultRowHeight="14" x14ac:dyDescent="0.25"/>
  <cols>
    <col min="1" max="1" width="34.90625" bestFit="1" customWidth="1"/>
    <col min="2" max="2" width="6.08984375" bestFit="1" customWidth="1"/>
    <col min="3" max="3" width="16.36328125" bestFit="1" customWidth="1"/>
    <col min="4" max="4" width="6.26953125" bestFit="1" customWidth="1"/>
    <col min="5" max="5" width="13.7265625" bestFit="1" customWidth="1"/>
    <col min="6" max="6" width="21.6328125" bestFit="1" customWidth="1"/>
    <col min="7" max="7" width="6.26953125" bestFit="1" customWidth="1"/>
    <col min="8" max="8" width="8.08984375" bestFit="1" customWidth="1"/>
    <col min="9" max="9" width="4.453125" bestFit="1" customWidth="1"/>
    <col min="10" max="10" width="11.7265625" bestFit="1" customWidth="1"/>
    <col min="11" max="12" width="16.36328125" bestFit="1" customWidth="1"/>
    <col min="13" max="13" width="8.08984375" bestFit="1" customWidth="1"/>
    <col min="14" max="20" width="8.08984375" customWidth="1"/>
  </cols>
  <sheetData>
    <row r="1" spans="1:20" s="1" customFormat="1" ht="26" x14ac:dyDescent="0.3">
      <c r="A1" s="2" t="s">
        <v>0</v>
      </c>
      <c r="B1" s="2" t="s">
        <v>26</v>
      </c>
      <c r="C1" s="2" t="s">
        <v>27</v>
      </c>
      <c r="D1" s="2" t="s">
        <v>1</v>
      </c>
      <c r="E1" s="2" t="s">
        <v>2</v>
      </c>
      <c r="F1" s="2" t="s">
        <v>3</v>
      </c>
      <c r="G1" s="2" t="s">
        <v>4</v>
      </c>
      <c r="H1" s="2" t="s">
        <v>5</v>
      </c>
      <c r="I1" s="2" t="s">
        <v>6</v>
      </c>
      <c r="J1" s="2" t="s">
        <v>28</v>
      </c>
      <c r="K1" s="2" t="s">
        <v>7</v>
      </c>
      <c r="L1" s="2" t="s">
        <v>8</v>
      </c>
      <c r="M1" s="2" t="s">
        <v>9</v>
      </c>
      <c r="N1" s="2" t="s">
        <v>11</v>
      </c>
      <c r="O1" s="2" t="s">
        <v>12</v>
      </c>
      <c r="P1" s="2" t="s">
        <v>13</v>
      </c>
      <c r="Q1" s="2" t="s">
        <v>14</v>
      </c>
      <c r="R1" s="2" t="s">
        <v>15</v>
      </c>
      <c r="S1" s="2" t="s">
        <v>16</v>
      </c>
      <c r="T1" s="2" t="s">
        <v>17</v>
      </c>
    </row>
    <row r="2" spans="1:20" s="3" customFormat="1" ht="14.5" x14ac:dyDescent="0.3">
      <c r="A2" s="4" t="s">
        <v>29</v>
      </c>
      <c r="B2" s="4">
        <v>1888</v>
      </c>
      <c r="C2" s="4" t="s">
        <v>30</v>
      </c>
      <c r="D2" s="4">
        <v>344418</v>
      </c>
      <c r="E2" s="4">
        <v>20171201596365</v>
      </c>
      <c r="F2" s="4" t="s">
        <v>31</v>
      </c>
      <c r="G2" s="4" t="s">
        <v>32</v>
      </c>
      <c r="H2" s="4" t="s">
        <v>6</v>
      </c>
      <c r="I2" s="4">
        <v>810</v>
      </c>
      <c r="J2" s="8"/>
      <c r="K2" s="4" t="s">
        <v>33</v>
      </c>
      <c r="L2" s="4" t="s">
        <v>34</v>
      </c>
      <c r="M2" s="4" t="s">
        <v>18</v>
      </c>
      <c r="N2" s="4">
        <f>VLOOKUP(D2,[1]SQL!J:Q,2,0)</f>
        <v>37</v>
      </c>
      <c r="O2" s="4" t="str">
        <f>VLOOKUP(D2,[1]SQL!J:Q,3,0)</f>
        <v>NULL</v>
      </c>
      <c r="P2" s="4">
        <f>VLOOKUP(D2,[1]SQL!J:Q,4,0)</f>
        <v>183</v>
      </c>
      <c r="Q2" s="4">
        <f>VLOOKUP(D2,[1]SQL!J:Q,5,0)</f>
        <v>4009</v>
      </c>
      <c r="R2" s="4">
        <f>VLOOKUP(D2,[1]SQL!J:Q,6,0)</f>
        <v>39755</v>
      </c>
      <c r="S2" s="4">
        <f>VLOOKUP(D2,[1]SQL!J:Q,7,0)</f>
        <v>1</v>
      </c>
      <c r="T2" s="4">
        <f>VLOOKUP(D2,[1]SQL!J:Q,8,0)</f>
        <v>5</v>
      </c>
    </row>
    <row r="3" spans="1:20" s="3" customFormat="1" ht="14.5" x14ac:dyDescent="0.3">
      <c r="A3" s="4" t="s">
        <v>19</v>
      </c>
      <c r="B3" s="4">
        <v>1884</v>
      </c>
      <c r="C3" s="4" t="s">
        <v>35</v>
      </c>
      <c r="D3" s="4">
        <v>371394</v>
      </c>
      <c r="E3" s="4" t="s">
        <v>36</v>
      </c>
      <c r="F3" s="4" t="s">
        <v>37</v>
      </c>
      <c r="G3" s="4" t="s">
        <v>36</v>
      </c>
      <c r="H3" s="4" t="s">
        <v>6</v>
      </c>
      <c r="I3" s="4">
        <v>1700</v>
      </c>
      <c r="J3" s="8"/>
      <c r="K3" s="4" t="s">
        <v>38</v>
      </c>
      <c r="L3" s="4" t="s">
        <v>34</v>
      </c>
      <c r="M3" s="4" t="s">
        <v>18</v>
      </c>
      <c r="N3" s="4">
        <f>VLOOKUP(D3,[1]SQL!J:Q,2,0)</f>
        <v>7</v>
      </c>
      <c r="O3" s="4">
        <f>VLOOKUP(D3,[1]SQL!J:Q,3,0)</f>
        <v>6</v>
      </c>
      <c r="P3" s="4">
        <f>VLOOKUP(D3,[1]SQL!J:Q,4,0)</f>
        <v>37</v>
      </c>
      <c r="Q3" s="4">
        <f>VLOOKUP(D3,[1]SQL!J:Q,5,0)</f>
        <v>1750</v>
      </c>
      <c r="R3" s="4">
        <f>VLOOKUP(D3,[1]SQL!J:Q,6,0)</f>
        <v>3091</v>
      </c>
      <c r="S3" s="4">
        <f>VLOOKUP(D3,[1]SQL!J:Q,7,0)</f>
        <v>0</v>
      </c>
      <c r="T3" s="4">
        <f>VLOOKUP(D3,[1]SQL!J:Q,8,0)</f>
        <v>3</v>
      </c>
    </row>
    <row r="4" spans="1:20" s="3" customFormat="1" ht="39" x14ac:dyDescent="0.3">
      <c r="A4" s="4" t="s">
        <v>39</v>
      </c>
      <c r="B4" s="4">
        <v>1891</v>
      </c>
      <c r="C4" s="4" t="s">
        <v>40</v>
      </c>
      <c r="D4" s="4">
        <v>759857</v>
      </c>
      <c r="E4" s="4">
        <v>20221121657790</v>
      </c>
      <c r="F4" s="4" t="s">
        <v>41</v>
      </c>
      <c r="G4" s="4" t="s">
        <v>42</v>
      </c>
      <c r="H4" s="4" t="s">
        <v>6</v>
      </c>
      <c r="I4" s="4">
        <v>600</v>
      </c>
      <c r="J4" s="8"/>
      <c r="K4" s="4" t="s">
        <v>43</v>
      </c>
      <c r="L4" s="4" t="s">
        <v>34</v>
      </c>
      <c r="M4" s="4" t="s">
        <v>18</v>
      </c>
      <c r="N4" s="4">
        <f>VLOOKUP(D4,[1]SQL!J:Q,2,0)</f>
        <v>7</v>
      </c>
      <c r="O4" s="4" t="str">
        <f>VLOOKUP(D4,[1]SQL!J:Q,3,0)</f>
        <v>NULL</v>
      </c>
      <c r="P4" s="4">
        <f>VLOOKUP(D4,[1]SQL!J:Q,4,0)</f>
        <v>147</v>
      </c>
      <c r="Q4" s="4">
        <f>VLOOKUP(D4,[1]SQL!J:Q,5,0)</f>
        <v>2528</v>
      </c>
      <c r="R4" s="4">
        <f>VLOOKUP(D4,[1]SQL!J:Q,6,0)</f>
        <v>1148</v>
      </c>
      <c r="S4" s="4">
        <f>VLOOKUP(D4,[1]SQL!J:Q,7,0)</f>
        <v>0</v>
      </c>
      <c r="T4" s="4">
        <f>VLOOKUP(D4,[1]SQL!J:Q,8,0)</f>
        <v>5</v>
      </c>
    </row>
    <row r="5" spans="1:20" s="3" customFormat="1" ht="39" x14ac:dyDescent="0.3">
      <c r="A5" s="4" t="s">
        <v>39</v>
      </c>
      <c r="B5" s="4">
        <v>1891</v>
      </c>
      <c r="C5" s="4" t="s">
        <v>40</v>
      </c>
      <c r="D5" s="4">
        <v>759857</v>
      </c>
      <c r="E5" s="4">
        <v>20221121657790</v>
      </c>
      <c r="F5" s="4" t="s">
        <v>41</v>
      </c>
      <c r="G5" s="4" t="s">
        <v>42</v>
      </c>
      <c r="H5" s="4" t="s">
        <v>6</v>
      </c>
      <c r="I5" s="4">
        <v>600</v>
      </c>
      <c r="J5" s="8"/>
      <c r="K5" s="4" t="s">
        <v>44</v>
      </c>
      <c r="L5" s="4" t="s">
        <v>34</v>
      </c>
      <c r="M5" s="4" t="s">
        <v>18</v>
      </c>
      <c r="N5" s="4">
        <f>VLOOKUP(D5,[1]SQL!J:Q,2,0)</f>
        <v>7</v>
      </c>
      <c r="O5" s="4" t="str">
        <f>VLOOKUP(D5,[1]SQL!J:Q,3,0)</f>
        <v>NULL</v>
      </c>
      <c r="P5" s="4">
        <f>VLOOKUP(D5,[1]SQL!J:Q,4,0)</f>
        <v>147</v>
      </c>
      <c r="Q5" s="4">
        <f>VLOOKUP(D5,[1]SQL!J:Q,5,0)</f>
        <v>2528</v>
      </c>
      <c r="R5" s="4">
        <f>VLOOKUP(D5,[1]SQL!J:Q,6,0)</f>
        <v>1148</v>
      </c>
      <c r="S5" s="4">
        <f>VLOOKUP(D5,[1]SQL!J:Q,7,0)</f>
        <v>0</v>
      </c>
      <c r="T5" s="4">
        <f>VLOOKUP(D5,[1]SQL!J:Q,8,0)</f>
        <v>5</v>
      </c>
    </row>
    <row r="6" spans="1:20" s="3" customFormat="1" ht="39" x14ac:dyDescent="0.3">
      <c r="A6" s="4" t="s">
        <v>39</v>
      </c>
      <c r="B6" s="4">
        <v>1891</v>
      </c>
      <c r="C6" s="4" t="s">
        <v>40</v>
      </c>
      <c r="D6" s="4">
        <v>511532</v>
      </c>
      <c r="E6" s="4" t="s">
        <v>45</v>
      </c>
      <c r="F6" s="4" t="s">
        <v>46</v>
      </c>
      <c r="G6" s="4" t="s">
        <v>47</v>
      </c>
      <c r="H6" s="4" t="s">
        <v>6</v>
      </c>
      <c r="I6" s="4">
        <v>600</v>
      </c>
      <c r="J6" s="8"/>
      <c r="K6" s="4" t="s">
        <v>48</v>
      </c>
      <c r="L6" s="4" t="s">
        <v>34</v>
      </c>
      <c r="M6" s="4" t="s">
        <v>18</v>
      </c>
      <c r="N6" s="4">
        <f>VLOOKUP(D6,[1]SQL!J:Q,2,0)</f>
        <v>6</v>
      </c>
      <c r="O6" s="4" t="str">
        <f>VLOOKUP(D6,[1]SQL!J:Q,3,0)</f>
        <v>NULL</v>
      </c>
      <c r="P6" s="4">
        <f>VLOOKUP(D6,[1]SQL!J:Q,4,0)</f>
        <v>227</v>
      </c>
      <c r="Q6" s="4">
        <f>VLOOKUP(D6,[1]SQL!J:Q,5,0)</f>
        <v>4206</v>
      </c>
      <c r="R6" s="4">
        <f>VLOOKUP(D6,[1]SQL!J:Q,6,0)</f>
        <v>1939</v>
      </c>
      <c r="S6" s="4">
        <f>VLOOKUP(D6,[1]SQL!J:Q,7,0)</f>
        <v>0</v>
      </c>
      <c r="T6" s="4">
        <f>VLOOKUP(D6,[1]SQL!J:Q,8,0)</f>
        <v>5</v>
      </c>
    </row>
    <row r="7" spans="1:20" s="3" customFormat="1" ht="39" x14ac:dyDescent="0.3">
      <c r="A7" s="4" t="s">
        <v>39</v>
      </c>
      <c r="B7" s="4">
        <v>1891</v>
      </c>
      <c r="C7" s="4" t="s">
        <v>40</v>
      </c>
      <c r="D7" s="4">
        <v>511532</v>
      </c>
      <c r="E7" s="4" t="s">
        <v>45</v>
      </c>
      <c r="F7" s="4" t="s">
        <v>46</v>
      </c>
      <c r="G7" s="4" t="s">
        <v>47</v>
      </c>
      <c r="H7" s="4" t="s">
        <v>6</v>
      </c>
      <c r="I7" s="4">
        <v>600</v>
      </c>
      <c r="J7" s="8"/>
      <c r="K7" s="4" t="s">
        <v>49</v>
      </c>
      <c r="L7" s="4" t="s">
        <v>34</v>
      </c>
      <c r="M7" s="4" t="s">
        <v>18</v>
      </c>
      <c r="N7" s="4">
        <f>VLOOKUP(D7,[1]SQL!J:Q,2,0)</f>
        <v>6</v>
      </c>
      <c r="O7" s="4" t="str">
        <f>VLOOKUP(D7,[1]SQL!J:Q,3,0)</f>
        <v>NULL</v>
      </c>
      <c r="P7" s="4">
        <f>VLOOKUP(D7,[1]SQL!J:Q,4,0)</f>
        <v>227</v>
      </c>
      <c r="Q7" s="4">
        <f>VLOOKUP(D7,[1]SQL!J:Q,5,0)</f>
        <v>4206</v>
      </c>
      <c r="R7" s="4">
        <f>VLOOKUP(D7,[1]SQL!J:Q,6,0)</f>
        <v>1939</v>
      </c>
      <c r="S7" s="4">
        <f>VLOOKUP(D7,[1]SQL!J:Q,7,0)</f>
        <v>0</v>
      </c>
      <c r="T7" s="4">
        <f>VLOOKUP(D7,[1]SQL!J:Q,8,0)</f>
        <v>5</v>
      </c>
    </row>
    <row r="8" spans="1:20" s="3" customFormat="1" ht="14.5" x14ac:dyDescent="0.3">
      <c r="A8" s="4" t="s">
        <v>19</v>
      </c>
      <c r="B8" s="4">
        <v>1884</v>
      </c>
      <c r="C8" s="4" t="s">
        <v>35</v>
      </c>
      <c r="D8" s="4">
        <v>693332</v>
      </c>
      <c r="E8" s="4" t="s">
        <v>50</v>
      </c>
      <c r="F8" s="4" t="s">
        <v>51</v>
      </c>
      <c r="G8" s="4" t="s">
        <v>52</v>
      </c>
      <c r="H8" s="4" t="s">
        <v>6</v>
      </c>
      <c r="I8" s="4">
        <v>1700</v>
      </c>
      <c r="J8" s="8"/>
      <c r="K8" s="4" t="s">
        <v>53</v>
      </c>
      <c r="L8" s="4" t="s">
        <v>34</v>
      </c>
      <c r="M8" s="4" t="s">
        <v>18</v>
      </c>
      <c r="N8" s="4">
        <f>VLOOKUP(D8,[1]SQL!J:Q,2,0)</f>
        <v>6</v>
      </c>
      <c r="O8" s="4" t="str">
        <f>VLOOKUP(D8,[1]SQL!J:Q,3,0)</f>
        <v>NULL</v>
      </c>
      <c r="P8" s="4">
        <f>VLOOKUP(D8,[1]SQL!J:Q,4,0)</f>
        <v>133</v>
      </c>
      <c r="Q8" s="4">
        <f>VLOOKUP(D8,[1]SQL!J:Q,5,0)</f>
        <v>2704</v>
      </c>
      <c r="R8" s="4">
        <f>VLOOKUP(D8,[1]SQL!J:Q,6,0)</f>
        <v>1254</v>
      </c>
      <c r="S8" s="4">
        <f>VLOOKUP(D8,[1]SQL!J:Q,7,0)</f>
        <v>0</v>
      </c>
      <c r="T8" s="4">
        <f>VLOOKUP(D8,[1]SQL!J:Q,8,0)</f>
        <v>5</v>
      </c>
    </row>
    <row r="9" spans="1:20" s="3" customFormat="1" ht="39" x14ac:dyDescent="0.3">
      <c r="A9" s="4" t="s">
        <v>39</v>
      </c>
      <c r="B9" s="4">
        <v>1891</v>
      </c>
      <c r="C9" s="4" t="s">
        <v>40</v>
      </c>
      <c r="D9" s="4">
        <v>684253</v>
      </c>
      <c r="E9" s="4" t="s">
        <v>54</v>
      </c>
      <c r="F9" s="4" t="s">
        <v>55</v>
      </c>
      <c r="G9" s="4" t="s">
        <v>56</v>
      </c>
      <c r="H9" s="4" t="s">
        <v>6</v>
      </c>
      <c r="I9" s="4">
        <v>600</v>
      </c>
      <c r="J9" s="8"/>
      <c r="K9" s="4" t="s">
        <v>57</v>
      </c>
      <c r="L9" s="4" t="s">
        <v>34</v>
      </c>
      <c r="M9" s="4" t="s">
        <v>18</v>
      </c>
      <c r="N9" s="4">
        <f>VLOOKUP(D9,[1]SQL!J:Q,2,0)</f>
        <v>5</v>
      </c>
      <c r="O9" s="4" t="str">
        <f>VLOOKUP(D9,[1]SQL!J:Q,3,0)</f>
        <v>NULL</v>
      </c>
      <c r="P9" s="4">
        <f>VLOOKUP(D9,[1]SQL!J:Q,4,0)</f>
        <v>136</v>
      </c>
      <c r="Q9" s="4">
        <f>VLOOKUP(D9,[1]SQL!J:Q,5,0)</f>
        <v>2861</v>
      </c>
      <c r="R9" s="4">
        <f>VLOOKUP(D9,[1]SQL!J:Q,6,0)</f>
        <v>1276</v>
      </c>
      <c r="S9" s="4">
        <f>VLOOKUP(D9,[1]SQL!J:Q,7,0)</f>
        <v>0</v>
      </c>
      <c r="T9" s="4">
        <f>VLOOKUP(D9,[1]SQL!J:Q,8,0)</f>
        <v>5</v>
      </c>
    </row>
    <row r="10" spans="1:20" s="3" customFormat="1" ht="39" x14ac:dyDescent="0.3">
      <c r="A10" s="4" t="s">
        <v>39</v>
      </c>
      <c r="B10" s="4">
        <v>1891</v>
      </c>
      <c r="C10" s="4" t="s">
        <v>40</v>
      </c>
      <c r="D10" s="4">
        <v>684253</v>
      </c>
      <c r="E10" s="4" t="s">
        <v>54</v>
      </c>
      <c r="F10" s="4" t="s">
        <v>55</v>
      </c>
      <c r="G10" s="4" t="s">
        <v>56</v>
      </c>
      <c r="H10" s="4" t="s">
        <v>6</v>
      </c>
      <c r="I10" s="4">
        <v>600</v>
      </c>
      <c r="J10" s="8"/>
      <c r="K10" s="4" t="s">
        <v>58</v>
      </c>
      <c r="L10" s="4" t="s">
        <v>34</v>
      </c>
      <c r="M10" s="4" t="s">
        <v>18</v>
      </c>
      <c r="N10" s="4">
        <f>VLOOKUP(D10,[1]SQL!J:Q,2,0)</f>
        <v>5</v>
      </c>
      <c r="O10" s="4" t="str">
        <f>VLOOKUP(D10,[1]SQL!J:Q,3,0)</f>
        <v>NULL</v>
      </c>
      <c r="P10" s="4">
        <f>VLOOKUP(D10,[1]SQL!J:Q,4,0)</f>
        <v>136</v>
      </c>
      <c r="Q10" s="4">
        <f>VLOOKUP(D10,[1]SQL!J:Q,5,0)</f>
        <v>2861</v>
      </c>
      <c r="R10" s="4">
        <f>VLOOKUP(D10,[1]SQL!J:Q,6,0)</f>
        <v>1276</v>
      </c>
      <c r="S10" s="4">
        <f>VLOOKUP(D10,[1]SQL!J:Q,7,0)</f>
        <v>0</v>
      </c>
      <c r="T10" s="4">
        <f>VLOOKUP(D10,[1]SQL!J:Q,8,0)</f>
        <v>5</v>
      </c>
    </row>
    <row r="11" spans="1:20" s="3" customFormat="1" ht="39" x14ac:dyDescent="0.3">
      <c r="A11" s="4" t="s">
        <v>39</v>
      </c>
      <c r="B11" s="4">
        <v>1891</v>
      </c>
      <c r="C11" s="4" t="s">
        <v>40</v>
      </c>
      <c r="D11" s="4">
        <v>684253</v>
      </c>
      <c r="E11" s="4" t="s">
        <v>54</v>
      </c>
      <c r="F11" s="4" t="s">
        <v>55</v>
      </c>
      <c r="G11" s="4" t="s">
        <v>56</v>
      </c>
      <c r="H11" s="4" t="s">
        <v>6</v>
      </c>
      <c r="I11" s="4">
        <v>600</v>
      </c>
      <c r="J11" s="8"/>
      <c r="K11" s="4" t="s">
        <v>59</v>
      </c>
      <c r="L11" s="4" t="s">
        <v>34</v>
      </c>
      <c r="M11" s="4" t="s">
        <v>18</v>
      </c>
      <c r="N11" s="4">
        <f>VLOOKUP(D11,[1]SQL!J:Q,2,0)</f>
        <v>5</v>
      </c>
      <c r="O11" s="4" t="str">
        <f>VLOOKUP(D11,[1]SQL!J:Q,3,0)</f>
        <v>NULL</v>
      </c>
      <c r="P11" s="4">
        <f>VLOOKUP(D11,[1]SQL!J:Q,4,0)</f>
        <v>136</v>
      </c>
      <c r="Q11" s="4">
        <f>VLOOKUP(D11,[1]SQL!J:Q,5,0)</f>
        <v>2861</v>
      </c>
      <c r="R11" s="4">
        <f>VLOOKUP(D11,[1]SQL!J:Q,6,0)</f>
        <v>1276</v>
      </c>
      <c r="S11" s="4">
        <f>VLOOKUP(D11,[1]SQL!J:Q,7,0)</f>
        <v>0</v>
      </c>
      <c r="T11" s="4">
        <f>VLOOKUP(D11,[1]SQL!J:Q,8,0)</f>
        <v>5</v>
      </c>
    </row>
    <row r="12" spans="1:20" s="3" customFormat="1" ht="14.5" x14ac:dyDescent="0.3">
      <c r="A12" s="4" t="s">
        <v>29</v>
      </c>
      <c r="B12" s="4">
        <v>1888</v>
      </c>
      <c r="C12" s="4" t="s">
        <v>30</v>
      </c>
      <c r="D12" s="4">
        <v>112134</v>
      </c>
      <c r="E12" s="4" t="s">
        <v>60</v>
      </c>
      <c r="F12" s="4" t="s">
        <v>61</v>
      </c>
      <c r="G12" s="4" t="s">
        <v>62</v>
      </c>
      <c r="H12" s="4" t="s">
        <v>6</v>
      </c>
      <c r="I12" s="4">
        <v>810</v>
      </c>
      <c r="J12" s="8"/>
      <c r="K12" s="4" t="s">
        <v>63</v>
      </c>
      <c r="L12" s="4" t="s">
        <v>34</v>
      </c>
      <c r="M12" s="4" t="s">
        <v>18</v>
      </c>
      <c r="N12" s="4" t="str">
        <f>VLOOKUP(D12,[1]SQL!J:Q,2,0)</f>
        <v>NULL</v>
      </c>
      <c r="O12" s="4">
        <f>VLOOKUP(D12,[1]SQL!J:Q,3,0)</f>
        <v>1</v>
      </c>
      <c r="P12" s="4">
        <f>VLOOKUP(D12,[1]SQL!J:Q,4,0)</f>
        <v>82</v>
      </c>
      <c r="Q12" s="4">
        <f>VLOOKUP(D12,[1]SQL!J:Q,5,0)</f>
        <v>15977</v>
      </c>
      <c r="R12" s="4">
        <f>VLOOKUP(D12,[1]SQL!J:Q,6,0)</f>
        <v>3445</v>
      </c>
      <c r="S12" s="4">
        <f>VLOOKUP(D12,[1]SQL!J:Q,7,0)</f>
        <v>0</v>
      </c>
      <c r="T12" s="4">
        <f>VLOOKUP(D12,[1]SQL!J:Q,8,0)</f>
        <v>3</v>
      </c>
    </row>
    <row r="13" spans="1:20" s="3" customFormat="1" ht="14.5" x14ac:dyDescent="0.3">
      <c r="A13" s="4" t="s">
        <v>64</v>
      </c>
      <c r="B13" s="4">
        <v>1867</v>
      </c>
      <c r="C13" s="4" t="s">
        <v>65</v>
      </c>
      <c r="D13" s="4">
        <v>205793</v>
      </c>
      <c r="E13" s="4" t="s">
        <v>22</v>
      </c>
      <c r="F13" s="4" t="s">
        <v>23</v>
      </c>
      <c r="G13" s="4" t="s">
        <v>24</v>
      </c>
      <c r="H13" s="4" t="s">
        <v>6</v>
      </c>
      <c r="I13" s="4">
        <v>1200</v>
      </c>
      <c r="J13" s="8"/>
      <c r="K13" s="4" t="s">
        <v>66</v>
      </c>
      <c r="L13" s="4" t="s">
        <v>34</v>
      </c>
      <c r="M13" s="4" t="s">
        <v>18</v>
      </c>
      <c r="N13" s="4">
        <f>VLOOKUP(D13,[1]SQL!J:Q,2,0)</f>
        <v>11</v>
      </c>
      <c r="O13" s="4" t="str">
        <f>VLOOKUP(D13,[1]SQL!J:Q,3,0)</f>
        <v>NULL</v>
      </c>
      <c r="P13" s="4">
        <f>VLOOKUP(D13,[1]SQL!J:Q,4,0)</f>
        <v>28</v>
      </c>
      <c r="Q13" s="4">
        <f>VLOOKUP(D13,[1]SQL!J:Q,5,0)</f>
        <v>1890</v>
      </c>
      <c r="R13" s="4">
        <f>VLOOKUP(D13,[1]SQL!J:Q,6,0)</f>
        <v>32599</v>
      </c>
      <c r="S13" s="4">
        <f>VLOOKUP(D13,[1]SQL!J:Q,7,0)</f>
        <v>1</v>
      </c>
      <c r="T13" s="4">
        <f>VLOOKUP(D13,[1]SQL!J:Q,8,0)</f>
        <v>5</v>
      </c>
    </row>
    <row r="14" spans="1:20" s="3" customFormat="1" ht="14.5" x14ac:dyDescent="0.3">
      <c r="A14" s="4" t="s">
        <v>29</v>
      </c>
      <c r="B14" s="4">
        <v>1888</v>
      </c>
      <c r="C14" s="4" t="s">
        <v>30</v>
      </c>
      <c r="D14" s="4">
        <v>205793</v>
      </c>
      <c r="E14" s="4" t="s">
        <v>22</v>
      </c>
      <c r="F14" s="4" t="s">
        <v>23</v>
      </c>
      <c r="G14" s="4" t="s">
        <v>24</v>
      </c>
      <c r="H14" s="4" t="s">
        <v>6</v>
      </c>
      <c r="I14" s="4">
        <v>810</v>
      </c>
      <c r="J14" s="8"/>
      <c r="K14" s="4" t="s">
        <v>67</v>
      </c>
      <c r="L14" s="4" t="s">
        <v>34</v>
      </c>
      <c r="M14" s="4" t="s">
        <v>18</v>
      </c>
      <c r="N14" s="4">
        <f>VLOOKUP(D14,[1]SQL!J:Q,2,0)</f>
        <v>11</v>
      </c>
      <c r="O14" s="4" t="str">
        <f>VLOOKUP(D14,[1]SQL!J:Q,3,0)</f>
        <v>NULL</v>
      </c>
      <c r="P14" s="4">
        <f>VLOOKUP(D14,[1]SQL!J:Q,4,0)</f>
        <v>28</v>
      </c>
      <c r="Q14" s="4">
        <f>VLOOKUP(D14,[1]SQL!J:Q,5,0)</f>
        <v>1890</v>
      </c>
      <c r="R14" s="4">
        <f>VLOOKUP(D14,[1]SQL!J:Q,6,0)</f>
        <v>32599</v>
      </c>
      <c r="S14" s="4">
        <f>VLOOKUP(D14,[1]SQL!J:Q,7,0)</f>
        <v>1</v>
      </c>
      <c r="T14" s="4">
        <f>VLOOKUP(D14,[1]SQL!J:Q,8,0)</f>
        <v>5</v>
      </c>
    </row>
    <row r="15" spans="1:20" s="3" customFormat="1" ht="14.5" x14ac:dyDescent="0.3">
      <c r="A15" s="4" t="s">
        <v>19</v>
      </c>
      <c r="B15" s="4">
        <v>1884</v>
      </c>
      <c r="C15" s="4" t="s">
        <v>35</v>
      </c>
      <c r="D15" s="4">
        <v>250709</v>
      </c>
      <c r="E15" s="4" t="s">
        <v>68</v>
      </c>
      <c r="F15" s="4" t="s">
        <v>68</v>
      </c>
      <c r="G15" s="4" t="s">
        <v>69</v>
      </c>
      <c r="H15" s="4" t="s">
        <v>6</v>
      </c>
      <c r="I15" s="4">
        <v>1700</v>
      </c>
      <c r="J15" s="8"/>
      <c r="K15" s="4" t="s">
        <v>70</v>
      </c>
      <c r="L15" s="4" t="s">
        <v>34</v>
      </c>
      <c r="M15" s="4" t="s">
        <v>18</v>
      </c>
      <c r="N15" s="4">
        <f>VLOOKUP(D15,[1]SQL!J:Q,2,0)</f>
        <v>5</v>
      </c>
      <c r="O15" s="4" t="str">
        <f>VLOOKUP(D15,[1]SQL!J:Q,3,0)</f>
        <v>NULL</v>
      </c>
      <c r="P15" s="4">
        <f>VLOOKUP(D15,[1]SQL!J:Q,4,0)</f>
        <v>351</v>
      </c>
      <c r="Q15" s="4">
        <f>VLOOKUP(D15,[1]SQL!J:Q,5,0)</f>
        <v>7044</v>
      </c>
      <c r="R15" s="4">
        <f>VLOOKUP(D15,[1]SQL!J:Q,6,0)</f>
        <v>3163</v>
      </c>
      <c r="S15" s="4">
        <f>VLOOKUP(D15,[1]SQL!J:Q,7,0)</f>
        <v>0</v>
      </c>
      <c r="T15" s="4">
        <f>VLOOKUP(D15,[1]SQL!J:Q,8,0)</f>
        <v>4</v>
      </c>
    </row>
    <row r="16" spans="1:20" s="3" customFormat="1" ht="39" x14ac:dyDescent="0.3">
      <c r="A16" s="4" t="s">
        <v>39</v>
      </c>
      <c r="B16" s="4">
        <v>1891</v>
      </c>
      <c r="C16" s="4" t="s">
        <v>40</v>
      </c>
      <c r="D16" s="4">
        <v>430857</v>
      </c>
      <c r="E16" s="4" t="s">
        <v>71</v>
      </c>
      <c r="F16" s="4" t="s">
        <v>71</v>
      </c>
      <c r="G16" s="4" t="s">
        <v>72</v>
      </c>
      <c r="H16" s="4" t="s">
        <v>6</v>
      </c>
      <c r="I16" s="4">
        <v>600</v>
      </c>
      <c r="J16" s="8"/>
      <c r="K16" s="4" t="s">
        <v>73</v>
      </c>
      <c r="L16" s="4" t="s">
        <v>34</v>
      </c>
      <c r="M16" s="4" t="s">
        <v>18</v>
      </c>
      <c r="N16" s="4">
        <f>VLOOKUP(D16,[1]SQL!J:Q,2,0)</f>
        <v>1</v>
      </c>
      <c r="O16" s="4" t="str">
        <f>VLOOKUP(D16,[1]SQL!J:Q,3,0)</f>
        <v>NULL</v>
      </c>
      <c r="P16" s="4">
        <f>VLOOKUP(D16,[1]SQL!J:Q,4,0)</f>
        <v>226</v>
      </c>
      <c r="Q16" s="4">
        <f>VLOOKUP(D16,[1]SQL!J:Q,5,0)</f>
        <v>4838</v>
      </c>
      <c r="R16" s="4">
        <f>VLOOKUP(D16,[1]SQL!J:Q,6,0)</f>
        <v>23312</v>
      </c>
      <c r="S16" s="4">
        <f>VLOOKUP(D16,[1]SQL!J:Q,7,0)</f>
        <v>0</v>
      </c>
      <c r="T16" s="4">
        <f>VLOOKUP(D16,[1]SQL!J:Q,8,0)</f>
        <v>5</v>
      </c>
    </row>
    <row r="17" spans="1:20" s="3" customFormat="1" ht="14.5" x14ac:dyDescent="0.3">
      <c r="A17" s="4" t="s">
        <v>19</v>
      </c>
      <c r="B17" s="4">
        <v>1884</v>
      </c>
      <c r="C17" s="4" t="s">
        <v>35</v>
      </c>
      <c r="D17" s="4">
        <v>291085</v>
      </c>
      <c r="E17" s="4" t="s">
        <v>74</v>
      </c>
      <c r="F17" s="4" t="s">
        <v>75</v>
      </c>
      <c r="G17" s="4" t="s">
        <v>76</v>
      </c>
      <c r="H17" s="4" t="s">
        <v>6</v>
      </c>
      <c r="I17" s="4">
        <v>1700</v>
      </c>
      <c r="J17" s="8"/>
      <c r="K17" s="4" t="s">
        <v>77</v>
      </c>
      <c r="L17" s="4" t="s">
        <v>34</v>
      </c>
      <c r="M17" s="4" t="s">
        <v>18</v>
      </c>
      <c r="N17" s="4">
        <f>VLOOKUP(D17,[1]SQL!J:Q,2,0)</f>
        <v>5</v>
      </c>
      <c r="O17" s="4" t="str">
        <f>VLOOKUP(D17,[1]SQL!J:Q,3,0)</f>
        <v>NULL</v>
      </c>
      <c r="P17" s="4">
        <f>VLOOKUP(D17,[1]SQL!J:Q,4,0)</f>
        <v>5</v>
      </c>
      <c r="Q17" s="4">
        <f>VLOOKUP(D17,[1]SQL!J:Q,5,0)</f>
        <v>594</v>
      </c>
      <c r="R17" s="4">
        <f>VLOOKUP(D17,[1]SQL!J:Q,6,0)</f>
        <v>2642</v>
      </c>
      <c r="S17" s="4">
        <f>VLOOKUP(D17,[1]SQL!J:Q,7,0)</f>
        <v>0</v>
      </c>
      <c r="T17" s="4">
        <f>VLOOKUP(D17,[1]SQL!J:Q,8,0)</f>
        <v>2</v>
      </c>
    </row>
    <row r="18" spans="1:20" s="3" customFormat="1" ht="14.5" x14ac:dyDescent="0.3">
      <c r="A18" s="4" t="s">
        <v>29</v>
      </c>
      <c r="B18" s="4">
        <v>1888</v>
      </c>
      <c r="C18" s="4" t="s">
        <v>30</v>
      </c>
      <c r="D18" s="4">
        <v>61725</v>
      </c>
      <c r="E18" s="4" t="s">
        <v>78</v>
      </c>
      <c r="F18" s="4" t="s">
        <v>78</v>
      </c>
      <c r="G18" s="4" t="s">
        <v>79</v>
      </c>
      <c r="H18" s="4" t="s">
        <v>6</v>
      </c>
      <c r="I18" s="4">
        <v>810</v>
      </c>
      <c r="J18" s="8"/>
      <c r="K18" s="4" t="s">
        <v>80</v>
      </c>
      <c r="L18" s="4" t="s">
        <v>34</v>
      </c>
      <c r="M18" s="4" t="s">
        <v>18</v>
      </c>
      <c r="N18" s="4">
        <f>VLOOKUP(D18,[1]SQL!J:Q,2,0)</f>
        <v>19</v>
      </c>
      <c r="O18" s="4" t="str">
        <f>VLOOKUP(D18,[1]SQL!J:Q,3,0)</f>
        <v>NULL</v>
      </c>
      <c r="P18" s="4">
        <f>VLOOKUP(D18,[1]SQL!J:Q,4,0)</f>
        <v>147</v>
      </c>
      <c r="Q18" s="4">
        <f>VLOOKUP(D18,[1]SQL!J:Q,5,0)</f>
        <v>19126</v>
      </c>
      <c r="R18" s="4">
        <f>VLOOKUP(D18,[1]SQL!J:Q,6,0)</f>
        <v>42255</v>
      </c>
      <c r="S18" s="4">
        <f>VLOOKUP(D18,[1]SQL!J:Q,7,0)</f>
        <v>0</v>
      </c>
      <c r="T18" s="4">
        <f>VLOOKUP(D18,[1]SQL!J:Q,8,0)</f>
        <v>4</v>
      </c>
    </row>
    <row r="19" spans="1:20" s="3" customFormat="1" ht="39" x14ac:dyDescent="0.3">
      <c r="A19" s="4" t="s">
        <v>39</v>
      </c>
      <c r="B19" s="4">
        <v>1891</v>
      </c>
      <c r="C19" s="4" t="s">
        <v>40</v>
      </c>
      <c r="D19" s="4">
        <v>370654</v>
      </c>
      <c r="E19" s="4" t="s">
        <v>81</v>
      </c>
      <c r="F19" s="4" t="s">
        <v>82</v>
      </c>
      <c r="G19" s="4" t="s">
        <v>83</v>
      </c>
      <c r="H19" s="4" t="s">
        <v>6</v>
      </c>
      <c r="I19" s="4">
        <v>600</v>
      </c>
      <c r="J19" s="8"/>
      <c r="K19" s="4" t="s">
        <v>84</v>
      </c>
      <c r="L19" s="4" t="s">
        <v>34</v>
      </c>
      <c r="M19" s="4" t="s">
        <v>18</v>
      </c>
      <c r="N19" s="4">
        <f>VLOOKUP(D19,[1]SQL!J:Q,2,0)</f>
        <v>50</v>
      </c>
      <c r="O19" s="4" t="str">
        <f>VLOOKUP(D19,[1]SQL!J:Q,3,0)</f>
        <v>NULL</v>
      </c>
      <c r="P19" s="4">
        <f>VLOOKUP(D19,[1]SQL!J:Q,4,0)</f>
        <v>547</v>
      </c>
      <c r="Q19" s="4">
        <f>VLOOKUP(D19,[1]SQL!J:Q,5,0)</f>
        <v>20453</v>
      </c>
      <c r="R19" s="4">
        <f>VLOOKUP(D19,[1]SQL!J:Q,6,0)</f>
        <v>43799</v>
      </c>
      <c r="S19" s="4">
        <f>VLOOKUP(D19,[1]SQL!J:Q,7,0)</f>
        <v>0</v>
      </c>
      <c r="T19" s="4">
        <f>VLOOKUP(D19,[1]SQL!J:Q,8,0)</f>
        <v>5</v>
      </c>
    </row>
    <row r="20" spans="1:20" s="3" customFormat="1" ht="39" x14ac:dyDescent="0.3">
      <c r="A20" s="4" t="s">
        <v>39</v>
      </c>
      <c r="B20" s="4">
        <v>1891</v>
      </c>
      <c r="C20" s="4" t="s">
        <v>40</v>
      </c>
      <c r="D20" s="4">
        <v>370654</v>
      </c>
      <c r="E20" s="4" t="s">
        <v>81</v>
      </c>
      <c r="F20" s="4" t="s">
        <v>82</v>
      </c>
      <c r="G20" s="4" t="s">
        <v>83</v>
      </c>
      <c r="H20" s="4" t="s">
        <v>6</v>
      </c>
      <c r="I20" s="4">
        <v>600</v>
      </c>
      <c r="J20" s="8"/>
      <c r="K20" s="4" t="s">
        <v>85</v>
      </c>
      <c r="L20" s="4" t="s">
        <v>34</v>
      </c>
      <c r="M20" s="4" t="s">
        <v>18</v>
      </c>
      <c r="N20" s="4">
        <f>VLOOKUP(D20,[1]SQL!J:Q,2,0)</f>
        <v>50</v>
      </c>
      <c r="O20" s="4" t="str">
        <f>VLOOKUP(D20,[1]SQL!J:Q,3,0)</f>
        <v>NULL</v>
      </c>
      <c r="P20" s="4">
        <f>VLOOKUP(D20,[1]SQL!J:Q,4,0)</f>
        <v>547</v>
      </c>
      <c r="Q20" s="4">
        <f>VLOOKUP(D20,[1]SQL!J:Q,5,0)</f>
        <v>20453</v>
      </c>
      <c r="R20" s="4">
        <f>VLOOKUP(D20,[1]SQL!J:Q,6,0)</f>
        <v>43799</v>
      </c>
      <c r="S20" s="4">
        <f>VLOOKUP(D20,[1]SQL!J:Q,7,0)</f>
        <v>0</v>
      </c>
      <c r="T20" s="4">
        <f>VLOOKUP(D20,[1]SQL!J:Q,8,0)</f>
        <v>5</v>
      </c>
    </row>
    <row r="21" spans="1:20" s="3" customFormat="1" ht="14.5" x14ac:dyDescent="0.3">
      <c r="A21" s="4" t="s">
        <v>29</v>
      </c>
      <c r="B21" s="4">
        <v>1888</v>
      </c>
      <c r="C21" s="4" t="s">
        <v>30</v>
      </c>
      <c r="D21" s="4">
        <v>17362</v>
      </c>
      <c r="E21" s="4" t="s">
        <v>86</v>
      </c>
      <c r="F21" s="4" t="s">
        <v>87</v>
      </c>
      <c r="G21" s="4" t="s">
        <v>88</v>
      </c>
      <c r="H21" s="4" t="s">
        <v>6</v>
      </c>
      <c r="I21" s="4">
        <v>810</v>
      </c>
      <c r="J21" s="8"/>
      <c r="K21" s="4" t="s">
        <v>89</v>
      </c>
      <c r="L21" s="4" t="s">
        <v>90</v>
      </c>
      <c r="M21" s="4" t="s">
        <v>18</v>
      </c>
      <c r="N21" s="4">
        <f>VLOOKUP(D21,[1]SQL!J:Q,2,0)</f>
        <v>3</v>
      </c>
      <c r="O21" s="4" t="str">
        <f>VLOOKUP(D21,[1]SQL!J:Q,3,0)</f>
        <v>NULL</v>
      </c>
      <c r="P21" s="4">
        <f>VLOOKUP(D21,[1]SQL!J:Q,4,0)</f>
        <v>2072</v>
      </c>
      <c r="Q21" s="4">
        <f>VLOOKUP(D21,[1]SQL!J:Q,5,0)</f>
        <v>132150</v>
      </c>
      <c r="R21" s="4">
        <f>VLOOKUP(D21,[1]SQL!J:Q,6,0)</f>
        <v>16413</v>
      </c>
      <c r="S21" s="4">
        <f>VLOOKUP(D21,[1]SQL!J:Q,7,0)</f>
        <v>1</v>
      </c>
      <c r="T21" s="4">
        <f>VLOOKUP(D21,[1]SQL!J:Q,8,0)</f>
        <v>5</v>
      </c>
    </row>
    <row r="22" spans="1:20" s="3" customFormat="1" ht="39" x14ac:dyDescent="0.3">
      <c r="A22" s="4" t="s">
        <v>91</v>
      </c>
      <c r="B22" s="4">
        <v>1898</v>
      </c>
      <c r="C22" s="4" t="s">
        <v>92</v>
      </c>
      <c r="D22" s="4">
        <v>141408</v>
      </c>
      <c r="E22" s="4" t="s">
        <v>93</v>
      </c>
      <c r="F22" s="4" t="s">
        <v>93</v>
      </c>
      <c r="G22" s="4" t="s">
        <v>94</v>
      </c>
      <c r="H22" s="4" t="s">
        <v>6</v>
      </c>
      <c r="I22" s="4">
        <v>1200</v>
      </c>
      <c r="J22" s="8"/>
      <c r="K22" s="4" t="s">
        <v>95</v>
      </c>
      <c r="L22" s="4" t="s">
        <v>90</v>
      </c>
      <c r="M22" s="4" t="s">
        <v>18</v>
      </c>
      <c r="N22" s="4">
        <f>VLOOKUP(D22,[1]SQL!J:Q,2,0)</f>
        <v>3</v>
      </c>
      <c r="O22" s="4">
        <f>VLOOKUP(D22,[1]SQL!J:Q,3,0)</f>
        <v>2</v>
      </c>
      <c r="P22" s="4">
        <f>VLOOKUP(D22,[1]SQL!J:Q,4,0)</f>
        <v>88</v>
      </c>
      <c r="Q22" s="4">
        <f>VLOOKUP(D22,[1]SQL!J:Q,5,0)</f>
        <v>5720</v>
      </c>
      <c r="R22" s="4">
        <f>VLOOKUP(D22,[1]SQL!J:Q,6,0)</f>
        <v>59394</v>
      </c>
      <c r="S22" s="4">
        <f>VLOOKUP(D22,[1]SQL!J:Q,7,0)</f>
        <v>0</v>
      </c>
      <c r="T22" s="4">
        <f>VLOOKUP(D22,[1]SQL!J:Q,8,0)</f>
        <v>5</v>
      </c>
    </row>
    <row r="23" spans="1:20" s="3" customFormat="1" ht="39" x14ac:dyDescent="0.3">
      <c r="A23" s="4" t="s">
        <v>91</v>
      </c>
      <c r="B23" s="4">
        <v>1898</v>
      </c>
      <c r="C23" s="4" t="s">
        <v>92</v>
      </c>
      <c r="D23" s="4">
        <v>370654</v>
      </c>
      <c r="E23" s="4" t="s">
        <v>81</v>
      </c>
      <c r="F23" s="4" t="s">
        <v>82</v>
      </c>
      <c r="G23" s="4" t="s">
        <v>83</v>
      </c>
      <c r="H23" s="4" t="s">
        <v>6</v>
      </c>
      <c r="I23" s="4">
        <v>1200</v>
      </c>
      <c r="J23" s="8"/>
      <c r="K23" s="4" t="s">
        <v>96</v>
      </c>
      <c r="L23" s="4" t="s">
        <v>90</v>
      </c>
      <c r="M23" s="4" t="s">
        <v>18</v>
      </c>
      <c r="N23" s="4">
        <f>VLOOKUP(D23,[1]SQL!J:Q,2,0)</f>
        <v>50</v>
      </c>
      <c r="O23" s="4" t="str">
        <f>VLOOKUP(D23,[1]SQL!J:Q,3,0)</f>
        <v>NULL</v>
      </c>
      <c r="P23" s="4">
        <f>VLOOKUP(D23,[1]SQL!J:Q,4,0)</f>
        <v>547</v>
      </c>
      <c r="Q23" s="4">
        <f>VLOOKUP(D23,[1]SQL!J:Q,5,0)</f>
        <v>20453</v>
      </c>
      <c r="R23" s="4">
        <f>VLOOKUP(D23,[1]SQL!J:Q,6,0)</f>
        <v>43799</v>
      </c>
      <c r="S23" s="4">
        <f>VLOOKUP(D23,[1]SQL!J:Q,7,0)</f>
        <v>0</v>
      </c>
      <c r="T23" s="4">
        <f>VLOOKUP(D23,[1]SQL!J:Q,8,0)</f>
        <v>5</v>
      </c>
    </row>
    <row r="24" spans="1:20" s="3" customFormat="1" ht="39" x14ac:dyDescent="0.3">
      <c r="A24" s="4" t="s">
        <v>91</v>
      </c>
      <c r="B24" s="4">
        <v>1898</v>
      </c>
      <c r="C24" s="4" t="s">
        <v>92</v>
      </c>
      <c r="D24" s="4">
        <v>164244</v>
      </c>
      <c r="E24" s="4" t="s">
        <v>97</v>
      </c>
      <c r="F24" s="4" t="s">
        <v>97</v>
      </c>
      <c r="G24" s="4" t="s">
        <v>98</v>
      </c>
      <c r="H24" s="4" t="s">
        <v>6</v>
      </c>
      <c r="I24" s="4">
        <v>1200</v>
      </c>
      <c r="J24" s="8"/>
      <c r="K24" s="4" t="s">
        <v>99</v>
      </c>
      <c r="L24" s="4" t="s">
        <v>90</v>
      </c>
      <c r="M24" s="4" t="s">
        <v>18</v>
      </c>
      <c r="N24" s="4">
        <f>VLOOKUP(D24,[1]SQL!J:Q,2,0)</f>
        <v>3807</v>
      </c>
      <c r="O24" s="4">
        <f>VLOOKUP(D24,[1]SQL!J:Q,3,0)</f>
        <v>6</v>
      </c>
      <c r="P24" s="4">
        <f>VLOOKUP(D24,[1]SQL!J:Q,4,0)</f>
        <v>129</v>
      </c>
      <c r="Q24" s="4">
        <f>VLOOKUP(D24,[1]SQL!J:Q,5,0)</f>
        <v>16935</v>
      </c>
      <c r="R24" s="4">
        <f>VLOOKUP(D24,[1]SQL!J:Q,6,0)</f>
        <v>289996</v>
      </c>
      <c r="S24" s="4">
        <f>VLOOKUP(D24,[1]SQL!J:Q,7,0)</f>
        <v>1</v>
      </c>
      <c r="T24" s="4">
        <f>VLOOKUP(D24,[1]SQL!J:Q,8,0)</f>
        <v>5</v>
      </c>
    </row>
    <row r="25" spans="1:20" s="3" customFormat="1" ht="39" x14ac:dyDescent="0.3">
      <c r="A25" s="4" t="s">
        <v>91</v>
      </c>
      <c r="B25" s="4">
        <v>1898</v>
      </c>
      <c r="C25" s="4" t="s">
        <v>92</v>
      </c>
      <c r="D25" s="4">
        <v>67794</v>
      </c>
      <c r="E25" s="4" t="s">
        <v>100</v>
      </c>
      <c r="F25" s="4" t="s">
        <v>100</v>
      </c>
      <c r="G25" s="4" t="s">
        <v>101</v>
      </c>
      <c r="H25" s="4" t="s">
        <v>6</v>
      </c>
      <c r="I25" s="4">
        <v>1200</v>
      </c>
      <c r="J25" s="8"/>
      <c r="K25" s="4" t="s">
        <v>102</v>
      </c>
      <c r="L25" s="4" t="s">
        <v>90</v>
      </c>
      <c r="M25" s="4" t="s">
        <v>18</v>
      </c>
      <c r="N25" s="4">
        <f>VLOOKUP(D25,[1]SQL!J:Q,2,0)</f>
        <v>1053</v>
      </c>
      <c r="O25" s="4">
        <f>VLOOKUP(D25,[1]SQL!J:Q,3,0)</f>
        <v>18</v>
      </c>
      <c r="P25" s="4">
        <f>VLOOKUP(D25,[1]SQL!J:Q,4,0)</f>
        <v>1529</v>
      </c>
      <c r="Q25" s="4">
        <f>VLOOKUP(D25,[1]SQL!J:Q,5,0)</f>
        <v>8281</v>
      </c>
      <c r="R25" s="4">
        <f>VLOOKUP(D25,[1]SQL!J:Q,6,0)</f>
        <v>11535</v>
      </c>
      <c r="S25" s="4">
        <f>VLOOKUP(D25,[1]SQL!J:Q,7,0)</f>
        <v>0</v>
      </c>
      <c r="T25" s="4">
        <f>VLOOKUP(D25,[1]SQL!J:Q,8,0)</f>
        <v>5</v>
      </c>
    </row>
    <row r="26" spans="1:20" s="3" customFormat="1" ht="14.5" x14ac:dyDescent="0.3">
      <c r="A26" s="4" t="s">
        <v>103</v>
      </c>
      <c r="B26" s="4">
        <v>1997</v>
      </c>
      <c r="C26" s="4" t="s">
        <v>104</v>
      </c>
      <c r="D26" s="4">
        <v>47586</v>
      </c>
      <c r="E26" s="4" t="s">
        <v>105</v>
      </c>
      <c r="F26" s="4" t="s">
        <v>105</v>
      </c>
      <c r="G26" s="4" t="s">
        <v>106</v>
      </c>
      <c r="H26" s="4" t="s">
        <v>6</v>
      </c>
      <c r="I26" s="4">
        <v>1297</v>
      </c>
      <c r="J26" s="8"/>
      <c r="K26" s="4" t="s">
        <v>107</v>
      </c>
      <c r="L26" s="4" t="s">
        <v>90</v>
      </c>
      <c r="M26" s="4" t="s">
        <v>18</v>
      </c>
      <c r="N26" s="4">
        <f>VLOOKUP(D26,[1]SQL!J:Q,2,0)</f>
        <v>151</v>
      </c>
      <c r="O26" s="4">
        <f>VLOOKUP(D26,[1]SQL!J:Q,3,0)</f>
        <v>12</v>
      </c>
      <c r="P26" s="4">
        <f>VLOOKUP(D26,[1]SQL!J:Q,4,0)</f>
        <v>1400</v>
      </c>
      <c r="Q26" s="4">
        <f>VLOOKUP(D26,[1]SQL!J:Q,5,0)</f>
        <v>41027</v>
      </c>
      <c r="R26" s="4">
        <f>VLOOKUP(D26,[1]SQL!J:Q,6,0)</f>
        <v>15099</v>
      </c>
      <c r="S26" s="4">
        <f>VLOOKUP(D26,[1]SQL!J:Q,7,0)</f>
        <v>0</v>
      </c>
      <c r="T26" s="4">
        <f>VLOOKUP(D26,[1]SQL!J:Q,8,0)</f>
        <v>5</v>
      </c>
    </row>
    <row r="27" spans="1:20" s="3" customFormat="1" ht="14.5" x14ac:dyDescent="0.3">
      <c r="A27" s="4" t="s">
        <v>103</v>
      </c>
      <c r="B27" s="4">
        <v>1997</v>
      </c>
      <c r="C27" s="4" t="s">
        <v>104</v>
      </c>
      <c r="D27" s="4">
        <v>47586</v>
      </c>
      <c r="E27" s="4" t="s">
        <v>105</v>
      </c>
      <c r="F27" s="4" t="s">
        <v>105</v>
      </c>
      <c r="G27" s="4" t="s">
        <v>106</v>
      </c>
      <c r="H27" s="4" t="s">
        <v>6</v>
      </c>
      <c r="I27" s="4">
        <v>1297</v>
      </c>
      <c r="J27" s="8"/>
      <c r="K27" s="4" t="s">
        <v>108</v>
      </c>
      <c r="L27" s="4" t="s">
        <v>90</v>
      </c>
      <c r="M27" s="4" t="s">
        <v>18</v>
      </c>
      <c r="N27" s="4">
        <f>VLOOKUP(D27,[1]SQL!J:Q,2,0)</f>
        <v>151</v>
      </c>
      <c r="O27" s="4">
        <f>VLOOKUP(D27,[1]SQL!J:Q,3,0)</f>
        <v>12</v>
      </c>
      <c r="P27" s="4">
        <f>VLOOKUP(D27,[1]SQL!J:Q,4,0)</f>
        <v>1400</v>
      </c>
      <c r="Q27" s="4">
        <f>VLOOKUP(D27,[1]SQL!J:Q,5,0)</f>
        <v>41027</v>
      </c>
      <c r="R27" s="4">
        <f>VLOOKUP(D27,[1]SQL!J:Q,6,0)</f>
        <v>15099</v>
      </c>
      <c r="S27" s="4">
        <f>VLOOKUP(D27,[1]SQL!J:Q,7,0)</f>
        <v>0</v>
      </c>
      <c r="T27" s="4">
        <f>VLOOKUP(D27,[1]SQL!J:Q,8,0)</f>
        <v>5</v>
      </c>
    </row>
    <row r="28" spans="1:20" s="3" customFormat="1" ht="39" x14ac:dyDescent="0.3">
      <c r="A28" s="4" t="s">
        <v>91</v>
      </c>
      <c r="B28" s="4">
        <v>1898</v>
      </c>
      <c r="C28" s="4" t="s">
        <v>92</v>
      </c>
      <c r="D28" s="4">
        <v>350309</v>
      </c>
      <c r="E28" s="4">
        <v>20180119587447</v>
      </c>
      <c r="F28" s="4" t="s">
        <v>109</v>
      </c>
      <c r="G28" s="4" t="s">
        <v>110</v>
      </c>
      <c r="H28" s="4" t="s">
        <v>6</v>
      </c>
      <c r="I28" s="4">
        <v>1200</v>
      </c>
      <c r="J28" s="8"/>
      <c r="K28" s="4" t="s">
        <v>111</v>
      </c>
      <c r="L28" s="4" t="s">
        <v>90</v>
      </c>
      <c r="M28" s="4" t="s">
        <v>18</v>
      </c>
      <c r="N28" s="4">
        <f>VLOOKUP(D28,[1]SQL!J:Q,2,0)</f>
        <v>957</v>
      </c>
      <c r="O28" s="4">
        <f>VLOOKUP(D28,[1]SQL!J:Q,3,0)</f>
        <v>1</v>
      </c>
      <c r="P28" s="4">
        <f>VLOOKUP(D28,[1]SQL!J:Q,4,0)</f>
        <v>471</v>
      </c>
      <c r="Q28" s="4">
        <f>VLOOKUP(D28,[1]SQL!J:Q,5,0)</f>
        <v>4527</v>
      </c>
      <c r="R28" s="4">
        <f>VLOOKUP(D28,[1]SQL!J:Q,6,0)</f>
        <v>52585</v>
      </c>
      <c r="S28" s="4">
        <f>VLOOKUP(D28,[1]SQL!J:Q,7,0)</f>
        <v>1</v>
      </c>
      <c r="T28" s="4">
        <f>VLOOKUP(D28,[1]SQL!J:Q,8,0)</f>
        <v>5</v>
      </c>
    </row>
    <row r="29" spans="1:20" s="3" customFormat="1" ht="14.5" x14ac:dyDescent="0.3">
      <c r="A29" s="4" t="s">
        <v>112</v>
      </c>
      <c r="B29" s="4">
        <v>1880</v>
      </c>
      <c r="C29" s="4" t="s">
        <v>113</v>
      </c>
      <c r="D29" s="4">
        <v>350309</v>
      </c>
      <c r="E29" s="4">
        <v>20180119587447</v>
      </c>
      <c r="F29" s="4" t="s">
        <v>109</v>
      </c>
      <c r="G29" s="4" t="s">
        <v>110</v>
      </c>
      <c r="H29" s="4" t="s">
        <v>6</v>
      </c>
      <c r="I29" s="4">
        <v>1560</v>
      </c>
      <c r="J29" s="8"/>
      <c r="K29" s="4" t="s">
        <v>114</v>
      </c>
      <c r="L29" s="4" t="s">
        <v>90</v>
      </c>
      <c r="M29" s="4" t="s">
        <v>18</v>
      </c>
      <c r="N29" s="4">
        <f>VLOOKUP(D29,[1]SQL!J:Q,2,0)</f>
        <v>957</v>
      </c>
      <c r="O29" s="4">
        <f>VLOOKUP(D29,[1]SQL!J:Q,3,0)</f>
        <v>1</v>
      </c>
      <c r="P29" s="4">
        <f>VLOOKUP(D29,[1]SQL!J:Q,4,0)</f>
        <v>471</v>
      </c>
      <c r="Q29" s="4">
        <f>VLOOKUP(D29,[1]SQL!J:Q,5,0)</f>
        <v>4527</v>
      </c>
      <c r="R29" s="4">
        <f>VLOOKUP(D29,[1]SQL!J:Q,6,0)</f>
        <v>52585</v>
      </c>
      <c r="S29" s="4">
        <f>VLOOKUP(D29,[1]SQL!J:Q,7,0)</f>
        <v>1</v>
      </c>
      <c r="T29" s="4">
        <f>VLOOKUP(D29,[1]SQL!J:Q,8,0)</f>
        <v>5</v>
      </c>
    </row>
    <row r="30" spans="1:20" s="3" customFormat="1" ht="14.5" x14ac:dyDescent="0.3">
      <c r="A30" s="4" t="s">
        <v>115</v>
      </c>
      <c r="B30" s="4">
        <v>1882</v>
      </c>
      <c r="C30" s="4" t="s">
        <v>116</v>
      </c>
      <c r="D30" s="4">
        <v>574101</v>
      </c>
      <c r="E30" s="4" t="s">
        <v>117</v>
      </c>
      <c r="F30" s="4" t="s">
        <v>118</v>
      </c>
      <c r="G30" s="4" t="s">
        <v>119</v>
      </c>
      <c r="H30" s="4" t="s">
        <v>6</v>
      </c>
      <c r="I30" s="4">
        <v>1800</v>
      </c>
      <c r="J30" s="8"/>
      <c r="K30" s="4" t="s">
        <v>120</v>
      </c>
      <c r="L30" s="4" t="s">
        <v>90</v>
      </c>
      <c r="M30" s="4" t="s">
        <v>18</v>
      </c>
      <c r="N30" s="4">
        <f>VLOOKUP(D30,[1]SQL!J:Q,2,0)</f>
        <v>5</v>
      </c>
      <c r="O30" s="4" t="str">
        <f>VLOOKUP(D30,[1]SQL!J:Q,3,0)</f>
        <v>NULL</v>
      </c>
      <c r="P30" s="4">
        <f>VLOOKUP(D30,[1]SQL!J:Q,4,0)</f>
        <v>2</v>
      </c>
      <c r="Q30" s="4">
        <f>VLOOKUP(D30,[1]SQL!J:Q,5,0)</f>
        <v>1198</v>
      </c>
      <c r="R30" s="4">
        <f>VLOOKUP(D30,[1]SQL!J:Q,6,0)</f>
        <v>15587</v>
      </c>
      <c r="S30" s="4">
        <f>VLOOKUP(D30,[1]SQL!J:Q,7,0)</f>
        <v>0</v>
      </c>
      <c r="T30" s="4">
        <f>VLOOKUP(D30,[1]SQL!J:Q,8,0)</f>
        <v>2</v>
      </c>
    </row>
    <row r="31" spans="1:20" s="3" customFormat="1" ht="14.5" x14ac:dyDescent="0.3">
      <c r="A31" s="4" t="s">
        <v>20</v>
      </c>
      <c r="B31" s="4">
        <v>1915</v>
      </c>
      <c r="C31" s="4" t="s">
        <v>121</v>
      </c>
      <c r="D31" s="4">
        <v>520336</v>
      </c>
      <c r="E31" s="4">
        <v>20210629634202</v>
      </c>
      <c r="F31" s="4" t="s">
        <v>122</v>
      </c>
      <c r="G31" s="4" t="s">
        <v>123</v>
      </c>
      <c r="H31" s="4" t="s">
        <v>6</v>
      </c>
      <c r="I31" s="4">
        <v>50</v>
      </c>
      <c r="J31" s="8"/>
      <c r="K31" s="4" t="s">
        <v>124</v>
      </c>
      <c r="L31" s="4" t="s">
        <v>90</v>
      </c>
      <c r="M31" s="4" t="s">
        <v>18</v>
      </c>
      <c r="N31" s="4" t="str">
        <f>VLOOKUP(D31,[1]SQL!J:Q,2,0)</f>
        <v>NULL</v>
      </c>
      <c r="O31" s="4" t="str">
        <f>VLOOKUP(D31,[1]SQL!J:Q,3,0)</f>
        <v>NULL</v>
      </c>
      <c r="P31" s="4" t="str">
        <f>VLOOKUP(D31,[1]SQL!J:Q,4,0)</f>
        <v>NULL</v>
      </c>
      <c r="Q31" s="4">
        <f>VLOOKUP(D31,[1]SQL!J:Q,5,0)</f>
        <v>21</v>
      </c>
      <c r="R31" s="4">
        <f>VLOOKUP(D31,[1]SQL!J:Q,6,0)</f>
        <v>31</v>
      </c>
      <c r="S31" s="4">
        <f>VLOOKUP(D31,[1]SQL!J:Q,7,0)</f>
        <v>0</v>
      </c>
      <c r="T31" s="4">
        <f>VLOOKUP(D31,[1]SQL!J:Q,8,0)</f>
        <v>1</v>
      </c>
    </row>
    <row r="32" spans="1:20" s="3" customFormat="1" ht="14.5" x14ac:dyDescent="0.3">
      <c r="A32" s="4" t="s">
        <v>21</v>
      </c>
      <c r="B32" s="4">
        <v>1738</v>
      </c>
      <c r="C32" s="4" t="s">
        <v>125</v>
      </c>
      <c r="D32" s="4">
        <v>664680</v>
      </c>
      <c r="E32" s="4">
        <v>20220615244728</v>
      </c>
      <c r="F32" s="4">
        <v>615317263</v>
      </c>
      <c r="G32" s="4" t="s">
        <v>126</v>
      </c>
      <c r="H32" s="4" t="s">
        <v>6</v>
      </c>
      <c r="I32" s="4">
        <v>1850</v>
      </c>
      <c r="J32" s="8"/>
      <c r="K32" s="4" t="s">
        <v>127</v>
      </c>
      <c r="L32" s="4" t="s">
        <v>90</v>
      </c>
      <c r="M32" s="4" t="s">
        <v>18</v>
      </c>
      <c r="N32" s="4">
        <f>VLOOKUP(D32,[1]SQL!J:Q,2,0)</f>
        <v>144</v>
      </c>
      <c r="O32" s="4" t="str">
        <f>VLOOKUP(D32,[1]SQL!J:Q,3,0)</f>
        <v>NULL</v>
      </c>
      <c r="P32" s="4">
        <f>VLOOKUP(D32,[1]SQL!J:Q,4,0)</f>
        <v>5306</v>
      </c>
      <c r="Q32" s="4">
        <f>VLOOKUP(D32,[1]SQL!J:Q,5,0)</f>
        <v>25701</v>
      </c>
      <c r="R32" s="4">
        <f>VLOOKUP(D32,[1]SQL!J:Q,6,0)</f>
        <v>58153</v>
      </c>
      <c r="S32" s="4">
        <f>VLOOKUP(D32,[1]SQL!J:Q,7,0)</f>
        <v>1</v>
      </c>
      <c r="T32" s="4">
        <f>VLOOKUP(D32,[1]SQL!J:Q,8,0)</f>
        <v>5</v>
      </c>
    </row>
    <row r="33" spans="1:20" s="3" customFormat="1" ht="14.5" x14ac:dyDescent="0.3">
      <c r="A33" s="4" t="s">
        <v>10</v>
      </c>
      <c r="B33" s="4">
        <v>1907</v>
      </c>
      <c r="C33" s="4" t="s">
        <v>128</v>
      </c>
      <c r="D33" s="4">
        <v>520336</v>
      </c>
      <c r="E33" s="4">
        <v>20210629634202</v>
      </c>
      <c r="F33" s="4" t="s">
        <v>122</v>
      </c>
      <c r="G33" s="4" t="s">
        <v>123</v>
      </c>
      <c r="H33" s="4" t="s">
        <v>6</v>
      </c>
      <c r="I33" s="4">
        <v>50</v>
      </c>
      <c r="J33" s="8"/>
      <c r="K33" s="4" t="s">
        <v>129</v>
      </c>
      <c r="L33" s="4" t="s">
        <v>90</v>
      </c>
      <c r="M33" s="4" t="s">
        <v>18</v>
      </c>
      <c r="N33" s="4" t="str">
        <f>VLOOKUP(D33,[1]SQL!J:Q,2,0)</f>
        <v>NULL</v>
      </c>
      <c r="O33" s="4" t="str">
        <f>VLOOKUP(D33,[1]SQL!J:Q,3,0)</f>
        <v>NULL</v>
      </c>
      <c r="P33" s="4" t="str">
        <f>VLOOKUP(D33,[1]SQL!J:Q,4,0)</f>
        <v>NULL</v>
      </c>
      <c r="Q33" s="4">
        <f>VLOOKUP(D33,[1]SQL!J:Q,5,0)</f>
        <v>21</v>
      </c>
      <c r="R33" s="4">
        <f>VLOOKUP(D33,[1]SQL!J:Q,6,0)</f>
        <v>31</v>
      </c>
      <c r="S33" s="4">
        <f>VLOOKUP(D33,[1]SQL!J:Q,7,0)</f>
        <v>0</v>
      </c>
      <c r="T33" s="4">
        <f>VLOOKUP(D33,[1]SQL!J:Q,8,0)</f>
        <v>1</v>
      </c>
    </row>
    <row r="34" spans="1:20" s="3" customFormat="1" ht="26" x14ac:dyDescent="0.3">
      <c r="A34" s="4" t="s">
        <v>130</v>
      </c>
      <c r="B34" s="4">
        <v>1917</v>
      </c>
      <c r="C34" s="4" t="s">
        <v>131</v>
      </c>
      <c r="D34" s="4">
        <v>41387</v>
      </c>
      <c r="E34" s="4" t="s">
        <v>132</v>
      </c>
      <c r="F34" s="4" t="s">
        <v>132</v>
      </c>
      <c r="G34" s="4" t="s">
        <v>133</v>
      </c>
      <c r="H34" s="4" t="s">
        <v>6</v>
      </c>
      <c r="I34" s="4">
        <v>30</v>
      </c>
      <c r="J34" s="8"/>
      <c r="K34" s="4" t="s">
        <v>134</v>
      </c>
      <c r="L34" s="4" t="s">
        <v>90</v>
      </c>
      <c r="M34" s="4" t="s">
        <v>18</v>
      </c>
      <c r="N34" s="4">
        <f>VLOOKUP(D34,[1]SQL!J:Q,2,0)</f>
        <v>6</v>
      </c>
      <c r="O34" s="4" t="str">
        <f>VLOOKUP(D34,[1]SQL!J:Q,3,0)</f>
        <v>NULL</v>
      </c>
      <c r="P34" s="4">
        <f>VLOOKUP(D34,[1]SQL!J:Q,4,0)</f>
        <v>60</v>
      </c>
      <c r="Q34" s="4">
        <f>VLOOKUP(D34,[1]SQL!J:Q,5,0)</f>
        <v>2853</v>
      </c>
      <c r="R34" s="4">
        <f>VLOOKUP(D34,[1]SQL!J:Q,6,0)</f>
        <v>1409</v>
      </c>
      <c r="S34" s="4">
        <f>VLOOKUP(D34,[1]SQL!J:Q,7,0)</f>
        <v>0</v>
      </c>
      <c r="T34" s="4">
        <f>VLOOKUP(D34,[1]SQL!J:Q,8,0)</f>
        <v>5</v>
      </c>
    </row>
    <row r="35" spans="1:20" s="3" customFormat="1" ht="26" x14ac:dyDescent="0.3">
      <c r="A35" s="4" t="s">
        <v>130</v>
      </c>
      <c r="B35" s="4">
        <v>1917</v>
      </c>
      <c r="C35" s="4" t="s">
        <v>131</v>
      </c>
      <c r="D35" s="4">
        <v>382896</v>
      </c>
      <c r="E35" s="4" t="s">
        <v>135</v>
      </c>
      <c r="F35" s="4" t="s">
        <v>136</v>
      </c>
      <c r="G35" s="4" t="s">
        <v>137</v>
      </c>
      <c r="H35" s="4" t="s">
        <v>6</v>
      </c>
      <c r="I35" s="4">
        <v>30</v>
      </c>
      <c r="J35" s="8"/>
      <c r="K35" s="4" t="s">
        <v>138</v>
      </c>
      <c r="L35" s="4" t="s">
        <v>90</v>
      </c>
      <c r="M35" s="4" t="s">
        <v>18</v>
      </c>
      <c r="N35" s="4" t="str">
        <f>VLOOKUP(D35,[1]SQL!J:Q,2,0)</f>
        <v>NULL</v>
      </c>
      <c r="O35" s="4" t="str">
        <f>VLOOKUP(D35,[1]SQL!J:Q,3,0)</f>
        <v>NULL</v>
      </c>
      <c r="P35" s="4" t="str">
        <f>VLOOKUP(D35,[1]SQL!J:Q,4,0)</f>
        <v>NULL</v>
      </c>
      <c r="Q35" s="4">
        <f>VLOOKUP(D35,[1]SQL!J:Q,5,0)</f>
        <v>54</v>
      </c>
      <c r="R35" s="4">
        <f>VLOOKUP(D35,[1]SQL!J:Q,6,0)</f>
        <v>54</v>
      </c>
      <c r="S35" s="4">
        <f>VLOOKUP(D35,[1]SQL!J:Q,7,0)</f>
        <v>1</v>
      </c>
      <c r="T35" s="4">
        <f>VLOOKUP(D35,[1]SQL!J:Q,8,0)</f>
        <v>1</v>
      </c>
    </row>
    <row r="36" spans="1:20" s="3" customFormat="1" ht="14.5" x14ac:dyDescent="0.3">
      <c r="A36" s="6" t="s">
        <v>64</v>
      </c>
      <c r="B36" s="6">
        <v>1867</v>
      </c>
      <c r="C36" s="6" t="s">
        <v>65</v>
      </c>
      <c r="D36" s="6">
        <v>90926</v>
      </c>
      <c r="E36" s="6" t="s">
        <v>139</v>
      </c>
      <c r="F36" s="6" t="s">
        <v>140</v>
      </c>
      <c r="G36" s="6" t="s">
        <v>141</v>
      </c>
      <c r="H36" s="6" t="s">
        <v>6</v>
      </c>
      <c r="I36" s="6">
        <v>1200</v>
      </c>
      <c r="J36" s="9"/>
      <c r="K36" s="6" t="s">
        <v>142</v>
      </c>
      <c r="L36" s="6" t="s">
        <v>34</v>
      </c>
      <c r="M36" s="6" t="s">
        <v>18</v>
      </c>
      <c r="N36" s="6" t="s">
        <v>25</v>
      </c>
      <c r="O36" s="6" t="s">
        <v>25</v>
      </c>
      <c r="P36" s="6" t="s">
        <v>25</v>
      </c>
      <c r="Q36" s="6">
        <v>9287</v>
      </c>
      <c r="R36" s="6">
        <v>29670</v>
      </c>
      <c r="S36" s="6">
        <v>0</v>
      </c>
      <c r="T36" s="6">
        <v>1</v>
      </c>
    </row>
    <row r="37" spans="1:20" s="3" customFormat="1" ht="14.5" x14ac:dyDescent="0.3">
      <c r="A37" s="6" t="s">
        <v>143</v>
      </c>
      <c r="B37" s="6">
        <v>1881</v>
      </c>
      <c r="C37" s="6" t="s">
        <v>144</v>
      </c>
      <c r="D37" s="6">
        <v>250631</v>
      </c>
      <c r="E37" s="6" t="s">
        <v>145</v>
      </c>
      <c r="F37" s="6" t="s">
        <v>145</v>
      </c>
      <c r="G37" s="6" t="s">
        <v>146</v>
      </c>
      <c r="H37" s="6" t="s">
        <v>6</v>
      </c>
      <c r="I37" s="6">
        <v>500</v>
      </c>
      <c r="J37" s="9"/>
      <c r="K37" s="6" t="s">
        <v>147</v>
      </c>
      <c r="L37" s="6" t="s">
        <v>90</v>
      </c>
      <c r="M37" s="6" t="s">
        <v>18</v>
      </c>
      <c r="N37" s="6" t="s">
        <v>25</v>
      </c>
      <c r="O37" s="6">
        <v>1</v>
      </c>
      <c r="P37" s="6">
        <v>7</v>
      </c>
      <c r="Q37" s="6">
        <v>3412</v>
      </c>
      <c r="R37" s="6">
        <v>3511</v>
      </c>
      <c r="S37" s="6">
        <v>0</v>
      </c>
      <c r="T37" s="6">
        <v>1</v>
      </c>
    </row>
    <row r="38" spans="1:20" s="3" customFormat="1" ht="14.5" x14ac:dyDescent="0.3">
      <c r="A38" s="6" t="s">
        <v>148</v>
      </c>
      <c r="B38" s="6">
        <v>1929</v>
      </c>
      <c r="C38" s="6" t="s">
        <v>149</v>
      </c>
      <c r="D38" s="6">
        <v>250631</v>
      </c>
      <c r="E38" s="6" t="s">
        <v>145</v>
      </c>
      <c r="F38" s="6" t="s">
        <v>145</v>
      </c>
      <c r="G38" s="6" t="s">
        <v>146</v>
      </c>
      <c r="H38" s="6" t="s">
        <v>6</v>
      </c>
      <c r="I38" s="6">
        <v>1158</v>
      </c>
      <c r="J38" s="9"/>
      <c r="K38" s="6" t="s">
        <v>150</v>
      </c>
      <c r="L38" s="6" t="s">
        <v>90</v>
      </c>
      <c r="M38" s="6" t="s">
        <v>18</v>
      </c>
      <c r="N38" s="6" t="s">
        <v>25</v>
      </c>
      <c r="O38" s="6">
        <v>1</v>
      </c>
      <c r="P38" s="6">
        <v>7</v>
      </c>
      <c r="Q38" s="6">
        <v>3412</v>
      </c>
      <c r="R38" s="6">
        <v>3511</v>
      </c>
      <c r="S38" s="6">
        <v>0</v>
      </c>
      <c r="T38" s="6">
        <v>1</v>
      </c>
    </row>
    <row r="39" spans="1:20" s="3" customFormat="1" ht="14.5" x14ac:dyDescent="0.3">
      <c r="A39" s="6" t="s">
        <v>151</v>
      </c>
      <c r="B39" s="6">
        <v>1814</v>
      </c>
      <c r="C39" s="6" t="s">
        <v>152</v>
      </c>
      <c r="D39" s="6">
        <v>117069</v>
      </c>
      <c r="E39" s="6" t="s">
        <v>153</v>
      </c>
      <c r="F39" s="6" t="s">
        <v>153</v>
      </c>
      <c r="G39" s="6" t="s">
        <v>154</v>
      </c>
      <c r="H39" s="6" t="s">
        <v>6</v>
      </c>
      <c r="I39" s="6">
        <v>1088</v>
      </c>
      <c r="J39" s="9"/>
      <c r="K39" s="6" t="s">
        <v>155</v>
      </c>
      <c r="L39" s="6" t="s">
        <v>90</v>
      </c>
      <c r="M39" s="6" t="s">
        <v>18</v>
      </c>
      <c r="N39" s="6">
        <v>5</v>
      </c>
      <c r="O39" s="6" t="s">
        <v>25</v>
      </c>
      <c r="P39" s="6" t="s">
        <v>25</v>
      </c>
      <c r="Q39" s="6">
        <v>721</v>
      </c>
      <c r="R39" s="6">
        <v>999</v>
      </c>
      <c r="S39" s="6">
        <v>0</v>
      </c>
      <c r="T39" s="6">
        <v>1</v>
      </c>
    </row>
    <row r="40" spans="1:20" s="3" customFormat="1" ht="14.5" x14ac:dyDescent="0.3">
      <c r="A40" s="6" t="s">
        <v>143</v>
      </c>
      <c r="B40" s="6">
        <v>1881</v>
      </c>
      <c r="C40" s="6" t="s">
        <v>144</v>
      </c>
      <c r="D40" s="6">
        <v>524492</v>
      </c>
      <c r="E40" s="6">
        <v>20210713363045</v>
      </c>
      <c r="F40" s="6" t="s">
        <v>156</v>
      </c>
      <c r="G40" s="6" t="s">
        <v>157</v>
      </c>
      <c r="H40" s="6" t="s">
        <v>6</v>
      </c>
      <c r="I40" s="6">
        <v>500</v>
      </c>
      <c r="J40" s="9"/>
      <c r="K40" s="6" t="s">
        <v>158</v>
      </c>
      <c r="L40" s="6" t="s">
        <v>90</v>
      </c>
      <c r="M40" s="6" t="s">
        <v>18</v>
      </c>
      <c r="N40" s="6" t="s">
        <v>25</v>
      </c>
      <c r="O40" s="6" t="s">
        <v>25</v>
      </c>
      <c r="P40" s="6">
        <v>4</v>
      </c>
      <c r="Q40" s="6">
        <v>208</v>
      </c>
      <c r="R40" s="6">
        <v>205</v>
      </c>
      <c r="S40" s="6">
        <v>0</v>
      </c>
      <c r="T40" s="6">
        <v>1</v>
      </c>
    </row>
    <row r="41" spans="1:20" s="3" customFormat="1" ht="14.5" x14ac:dyDescent="0.3">
      <c r="A41" s="6" t="s">
        <v>115</v>
      </c>
      <c r="B41" s="6">
        <v>1882</v>
      </c>
      <c r="C41" s="6" t="s">
        <v>116</v>
      </c>
      <c r="D41" s="6">
        <v>273889</v>
      </c>
      <c r="E41" s="6" t="s">
        <v>159</v>
      </c>
      <c r="F41" s="6" t="s">
        <v>160</v>
      </c>
      <c r="G41" s="6" t="s">
        <v>161</v>
      </c>
      <c r="H41" s="6" t="s">
        <v>6</v>
      </c>
      <c r="I41" s="6">
        <v>1800</v>
      </c>
      <c r="J41" s="9"/>
      <c r="K41" s="6" t="s">
        <v>162</v>
      </c>
      <c r="L41" s="6" t="s">
        <v>90</v>
      </c>
      <c r="M41" s="6" t="s">
        <v>18</v>
      </c>
      <c r="N41" s="6">
        <v>1</v>
      </c>
      <c r="O41" s="6" t="s">
        <v>25</v>
      </c>
      <c r="P41" s="6">
        <v>2</v>
      </c>
      <c r="Q41" s="6">
        <v>2684</v>
      </c>
      <c r="R41" s="6">
        <v>1316</v>
      </c>
      <c r="S41" s="6">
        <v>0</v>
      </c>
      <c r="T41" s="6">
        <v>1</v>
      </c>
    </row>
    <row r="42" spans="1:20" s="3" customFormat="1" x14ac:dyDescent="0.25">
      <c r="A42"/>
      <c r="B42"/>
      <c r="C42"/>
      <c r="D42"/>
      <c r="E42"/>
      <c r="F42"/>
      <c r="G42"/>
      <c r="H42"/>
      <c r="I42"/>
      <c r="J42"/>
      <c r="K42"/>
      <c r="L42"/>
      <c r="M42"/>
      <c r="N42"/>
      <c r="O42"/>
      <c r="P42"/>
      <c r="Q42"/>
      <c r="R42"/>
      <c r="S42"/>
      <c r="T42"/>
    </row>
    <row r="43" spans="1:20" s="3" customFormat="1" x14ac:dyDescent="0.25">
      <c r="A43"/>
      <c r="B43"/>
      <c r="C43"/>
      <c r="D43"/>
      <c r="E43"/>
      <c r="F43"/>
      <c r="G43"/>
      <c r="H43"/>
      <c r="I43"/>
      <c r="J43"/>
      <c r="K43"/>
      <c r="L43"/>
      <c r="M43"/>
      <c r="N43"/>
      <c r="O43"/>
      <c r="P43"/>
      <c r="Q43"/>
      <c r="R43"/>
      <c r="S43"/>
      <c r="T43"/>
    </row>
    <row r="44" spans="1:20" s="3" customFormat="1" x14ac:dyDescent="0.25">
      <c r="A44"/>
      <c r="B44"/>
      <c r="C44"/>
      <c r="D44"/>
      <c r="E44"/>
      <c r="F44"/>
      <c r="G44"/>
      <c r="H44"/>
      <c r="I44"/>
      <c r="J44"/>
      <c r="K44"/>
      <c r="L44"/>
      <c r="M44"/>
      <c r="N44"/>
      <c r="O44"/>
      <c r="P44"/>
      <c r="Q44"/>
      <c r="R44"/>
      <c r="S44"/>
      <c r="T44"/>
    </row>
    <row r="45" spans="1:20" s="3" customFormat="1" x14ac:dyDescent="0.25">
      <c r="A45"/>
      <c r="B45"/>
      <c r="C45"/>
      <c r="D45"/>
      <c r="E45"/>
      <c r="F45"/>
      <c r="G45"/>
      <c r="H45"/>
      <c r="I45"/>
      <c r="J45"/>
      <c r="K45"/>
      <c r="L45"/>
      <c r="M45"/>
      <c r="N45"/>
      <c r="O45"/>
      <c r="P45"/>
      <c r="Q45"/>
      <c r="R45"/>
      <c r="S45"/>
      <c r="T45"/>
    </row>
    <row r="46" spans="1:20" s="3" customFormat="1" x14ac:dyDescent="0.25">
      <c r="A46"/>
      <c r="B46"/>
      <c r="C46"/>
      <c r="D46"/>
      <c r="E46"/>
      <c r="F46"/>
      <c r="G46"/>
      <c r="H46"/>
      <c r="I46"/>
      <c r="J46"/>
      <c r="K46"/>
      <c r="L46"/>
      <c r="M46"/>
      <c r="N46"/>
      <c r="O46"/>
      <c r="P46"/>
      <c r="Q46"/>
      <c r="R46"/>
      <c r="S46"/>
      <c r="T46"/>
    </row>
    <row r="47" spans="1:20" s="3" customFormat="1" x14ac:dyDescent="0.25">
      <c r="A47"/>
      <c r="B47"/>
      <c r="C47"/>
      <c r="D47"/>
      <c r="E47"/>
      <c r="F47"/>
      <c r="G47"/>
      <c r="H47"/>
      <c r="I47"/>
      <c r="J47"/>
      <c r="K47"/>
      <c r="L47"/>
      <c r="M47"/>
      <c r="N47"/>
      <c r="O47"/>
      <c r="P47"/>
      <c r="Q47"/>
      <c r="R47"/>
      <c r="S47"/>
      <c r="T47"/>
    </row>
    <row r="48" spans="1:20" s="3" customFormat="1" x14ac:dyDescent="0.25">
      <c r="A48"/>
      <c r="B48"/>
      <c r="C48"/>
      <c r="D48"/>
      <c r="E48"/>
      <c r="F48"/>
      <c r="G48"/>
      <c r="H48"/>
      <c r="I48"/>
      <c r="J48"/>
      <c r="K48"/>
      <c r="L48"/>
      <c r="M48"/>
      <c r="N48"/>
      <c r="O48"/>
      <c r="P48"/>
      <c r="Q48"/>
      <c r="R48"/>
      <c r="S48"/>
      <c r="T48"/>
    </row>
    <row r="49" spans="1:20" s="3" customFormat="1" x14ac:dyDescent="0.25">
      <c r="A49"/>
      <c r="B49"/>
      <c r="C49"/>
      <c r="D49"/>
      <c r="E49"/>
      <c r="F49"/>
      <c r="G49"/>
      <c r="H49"/>
      <c r="I49"/>
      <c r="J49"/>
      <c r="K49"/>
      <c r="L49"/>
      <c r="M49"/>
      <c r="N49"/>
      <c r="O49"/>
      <c r="P49"/>
      <c r="Q49"/>
      <c r="R49"/>
      <c r="S49"/>
      <c r="T49"/>
    </row>
    <row r="50" spans="1:20" s="3" customFormat="1" x14ac:dyDescent="0.25">
      <c r="A50"/>
      <c r="B50"/>
      <c r="C50"/>
      <c r="D50"/>
      <c r="E50"/>
      <c r="F50"/>
      <c r="G50"/>
      <c r="H50"/>
      <c r="I50"/>
      <c r="J50"/>
      <c r="K50"/>
      <c r="L50"/>
      <c r="M50"/>
      <c r="N50"/>
      <c r="O50"/>
      <c r="P50"/>
      <c r="Q50"/>
      <c r="R50"/>
      <c r="S50"/>
      <c r="T50"/>
    </row>
    <row r="51" spans="1:20" s="3" customFormat="1" x14ac:dyDescent="0.25">
      <c r="A51"/>
      <c r="B51"/>
      <c r="C51"/>
      <c r="D51"/>
      <c r="E51"/>
      <c r="F51"/>
      <c r="G51"/>
      <c r="H51"/>
      <c r="I51"/>
      <c r="J51"/>
      <c r="K51"/>
      <c r="L51"/>
      <c r="M51"/>
      <c r="N51"/>
      <c r="O51"/>
      <c r="P51"/>
      <c r="Q51"/>
      <c r="R51"/>
      <c r="S51"/>
      <c r="T51"/>
    </row>
    <row r="52" spans="1:20" s="3" customFormat="1" x14ac:dyDescent="0.25">
      <c r="A52"/>
      <c r="B52"/>
      <c r="C52"/>
      <c r="D52"/>
      <c r="E52"/>
      <c r="F52"/>
      <c r="G52"/>
      <c r="H52"/>
      <c r="I52"/>
      <c r="J52"/>
      <c r="K52"/>
      <c r="L52"/>
      <c r="M52"/>
      <c r="N52"/>
      <c r="O52"/>
      <c r="P52"/>
      <c r="Q52"/>
      <c r="R52"/>
      <c r="S52"/>
      <c r="T52"/>
    </row>
    <row r="53" spans="1:20" s="3" customFormat="1" x14ac:dyDescent="0.25">
      <c r="A53"/>
      <c r="B53"/>
      <c r="C53"/>
      <c r="D53"/>
      <c r="E53"/>
      <c r="F53"/>
      <c r="G53"/>
      <c r="H53"/>
      <c r="I53"/>
      <c r="J53"/>
      <c r="K53"/>
      <c r="L53"/>
      <c r="M53"/>
      <c r="N53"/>
      <c r="O53"/>
      <c r="P53"/>
      <c r="Q53"/>
      <c r="R53"/>
      <c r="S53"/>
      <c r="T53"/>
    </row>
    <row r="54" spans="1:20" s="3" customFormat="1" x14ac:dyDescent="0.25">
      <c r="A54"/>
      <c r="B54"/>
      <c r="C54"/>
      <c r="D54"/>
      <c r="E54"/>
      <c r="F54"/>
      <c r="G54"/>
      <c r="H54"/>
      <c r="I54"/>
      <c r="J54"/>
      <c r="K54"/>
      <c r="L54"/>
      <c r="M54"/>
      <c r="N54"/>
      <c r="O54"/>
      <c r="P54"/>
      <c r="Q54"/>
      <c r="R54"/>
      <c r="S54"/>
      <c r="T54"/>
    </row>
    <row r="55" spans="1:20" s="3" customFormat="1" x14ac:dyDescent="0.25">
      <c r="A55"/>
      <c r="B55"/>
      <c r="C55"/>
      <c r="D55"/>
      <c r="E55"/>
      <c r="F55"/>
      <c r="G55"/>
      <c r="H55"/>
      <c r="I55"/>
      <c r="J55"/>
      <c r="K55"/>
      <c r="L55"/>
      <c r="M55"/>
      <c r="N55"/>
      <c r="O55"/>
      <c r="P55"/>
      <c r="Q55"/>
      <c r="R55"/>
      <c r="S55"/>
      <c r="T55"/>
    </row>
    <row r="56" spans="1:20" s="3" customFormat="1" x14ac:dyDescent="0.25">
      <c r="A56"/>
      <c r="B56"/>
      <c r="C56"/>
      <c r="D56"/>
      <c r="E56"/>
      <c r="F56"/>
      <c r="G56"/>
      <c r="H56"/>
      <c r="I56"/>
      <c r="J56"/>
      <c r="K56"/>
      <c r="L56"/>
      <c r="M56"/>
      <c r="N56"/>
      <c r="O56"/>
      <c r="P56"/>
      <c r="Q56"/>
      <c r="R56"/>
      <c r="S56"/>
      <c r="T56"/>
    </row>
    <row r="57" spans="1:20" s="3" customFormat="1" x14ac:dyDescent="0.25">
      <c r="A57"/>
      <c r="B57"/>
      <c r="C57"/>
      <c r="D57"/>
      <c r="E57"/>
      <c r="F57"/>
      <c r="G57"/>
      <c r="H57"/>
      <c r="I57"/>
      <c r="J57"/>
      <c r="K57"/>
      <c r="L57"/>
      <c r="M57"/>
      <c r="N57"/>
      <c r="O57"/>
      <c r="P57"/>
      <c r="Q57"/>
      <c r="R57"/>
      <c r="S57"/>
      <c r="T57"/>
    </row>
    <row r="58" spans="1:20" s="3" customFormat="1" x14ac:dyDescent="0.25">
      <c r="A58"/>
      <c r="B58"/>
      <c r="C58"/>
      <c r="D58"/>
      <c r="E58"/>
      <c r="F58"/>
      <c r="G58"/>
      <c r="H58"/>
      <c r="I58"/>
      <c r="J58"/>
      <c r="K58"/>
      <c r="L58"/>
      <c r="M58"/>
      <c r="N58"/>
      <c r="O58"/>
      <c r="P58"/>
      <c r="Q58"/>
      <c r="R58"/>
      <c r="S58"/>
      <c r="T58"/>
    </row>
    <row r="59" spans="1:20" s="3" customFormat="1" x14ac:dyDescent="0.25">
      <c r="A59"/>
      <c r="B59"/>
      <c r="C59"/>
      <c r="D59"/>
      <c r="E59"/>
      <c r="F59"/>
      <c r="G59"/>
      <c r="H59"/>
      <c r="I59"/>
      <c r="J59"/>
      <c r="K59"/>
      <c r="L59"/>
      <c r="M59"/>
      <c r="N59"/>
      <c r="O59"/>
      <c r="P59"/>
      <c r="Q59"/>
      <c r="R59"/>
      <c r="S59"/>
      <c r="T59"/>
    </row>
    <row r="60" spans="1:20" s="3" customFormat="1" x14ac:dyDescent="0.25">
      <c r="A60"/>
      <c r="B60"/>
      <c r="C60"/>
      <c r="D60"/>
      <c r="E60"/>
      <c r="F60"/>
      <c r="G60"/>
      <c r="H60"/>
      <c r="I60"/>
      <c r="J60"/>
      <c r="K60"/>
      <c r="L60"/>
      <c r="M60"/>
      <c r="N60"/>
      <c r="O60"/>
      <c r="P60"/>
      <c r="Q60"/>
      <c r="R60"/>
      <c r="S60"/>
      <c r="T60"/>
    </row>
    <row r="61" spans="1:20" s="3" customFormat="1" x14ac:dyDescent="0.25">
      <c r="A61"/>
      <c r="B61"/>
      <c r="C61"/>
      <c r="D61"/>
      <c r="E61"/>
      <c r="F61"/>
      <c r="G61"/>
      <c r="H61"/>
      <c r="I61"/>
      <c r="J61"/>
      <c r="K61"/>
      <c r="L61"/>
      <c r="M61"/>
      <c r="N61"/>
      <c r="O61"/>
      <c r="P61"/>
      <c r="Q61"/>
      <c r="R61"/>
      <c r="S61"/>
      <c r="T61"/>
    </row>
    <row r="62" spans="1:20" s="3" customFormat="1" x14ac:dyDescent="0.25">
      <c r="A62"/>
      <c r="B62"/>
      <c r="C62"/>
      <c r="D62"/>
      <c r="E62"/>
      <c r="F62"/>
      <c r="G62"/>
      <c r="H62"/>
      <c r="I62"/>
      <c r="J62"/>
      <c r="K62"/>
      <c r="L62"/>
      <c r="M62"/>
      <c r="N62"/>
      <c r="O62"/>
      <c r="P62"/>
      <c r="Q62"/>
      <c r="R62"/>
      <c r="S62"/>
      <c r="T62"/>
    </row>
    <row r="63" spans="1:20" s="3" customFormat="1" x14ac:dyDescent="0.25">
      <c r="A63"/>
      <c r="B63"/>
      <c r="C63"/>
      <c r="D63"/>
      <c r="E63"/>
      <c r="F63"/>
      <c r="G63"/>
      <c r="H63"/>
      <c r="I63"/>
      <c r="J63"/>
      <c r="K63"/>
      <c r="L63"/>
      <c r="M63"/>
      <c r="N63"/>
      <c r="O63"/>
      <c r="P63"/>
      <c r="Q63"/>
      <c r="R63"/>
      <c r="S63"/>
      <c r="T63"/>
    </row>
    <row r="64" spans="1:20" s="3" customFormat="1" x14ac:dyDescent="0.25">
      <c r="A64"/>
      <c r="B64"/>
      <c r="C64"/>
      <c r="D64"/>
      <c r="E64"/>
      <c r="F64"/>
      <c r="G64"/>
      <c r="H64"/>
      <c r="I64"/>
      <c r="J64"/>
      <c r="K64"/>
      <c r="L64"/>
      <c r="M64"/>
      <c r="N64"/>
      <c r="O64"/>
      <c r="P64"/>
      <c r="Q64"/>
      <c r="R64"/>
      <c r="S64"/>
      <c r="T64"/>
    </row>
    <row r="65" spans="1:20" s="5" customFormat="1" x14ac:dyDescent="0.25">
      <c r="A65"/>
      <c r="B65"/>
      <c r="C65"/>
      <c r="D65"/>
      <c r="E65"/>
      <c r="F65"/>
      <c r="G65"/>
      <c r="H65"/>
      <c r="I65"/>
      <c r="J65"/>
      <c r="K65"/>
      <c r="L65"/>
      <c r="M65"/>
      <c r="N65"/>
      <c r="O65"/>
      <c r="P65"/>
      <c r="Q65"/>
      <c r="R65"/>
      <c r="S65"/>
      <c r="T65"/>
    </row>
    <row r="66" spans="1:20" s="5" customFormat="1" x14ac:dyDescent="0.25">
      <c r="A66"/>
      <c r="B66"/>
      <c r="C66"/>
      <c r="D66"/>
      <c r="E66"/>
      <c r="F66"/>
      <c r="G66"/>
      <c r="H66"/>
      <c r="I66"/>
      <c r="J66"/>
      <c r="K66"/>
      <c r="L66"/>
      <c r="M66"/>
      <c r="N66"/>
      <c r="O66"/>
      <c r="P66"/>
      <c r="Q66"/>
      <c r="R66"/>
      <c r="S66"/>
      <c r="T66"/>
    </row>
    <row r="67" spans="1:20" s="5" customFormat="1" x14ac:dyDescent="0.25">
      <c r="A67"/>
      <c r="B67"/>
      <c r="C67"/>
      <c r="D67"/>
      <c r="E67"/>
      <c r="F67"/>
      <c r="G67"/>
      <c r="H67"/>
      <c r="I67"/>
      <c r="J67"/>
      <c r="K67"/>
      <c r="L67"/>
      <c r="M67"/>
      <c r="N67"/>
      <c r="O67"/>
      <c r="P67"/>
      <c r="Q67"/>
      <c r="R67"/>
      <c r="S67"/>
      <c r="T67"/>
    </row>
    <row r="68" spans="1:20" s="5" customFormat="1" x14ac:dyDescent="0.25">
      <c r="A68"/>
      <c r="B68"/>
      <c r="C68"/>
      <c r="D68"/>
      <c r="E68"/>
      <c r="F68"/>
      <c r="G68"/>
      <c r="H68"/>
      <c r="I68"/>
      <c r="J68"/>
      <c r="K68"/>
      <c r="L68"/>
      <c r="M68"/>
      <c r="N68"/>
      <c r="O68"/>
      <c r="P68"/>
      <c r="Q68"/>
      <c r="R68"/>
      <c r="S68"/>
      <c r="T68"/>
    </row>
    <row r="69" spans="1:20" s="5" customFormat="1" x14ac:dyDescent="0.25">
      <c r="A69"/>
      <c r="B69"/>
      <c r="C69"/>
      <c r="D69"/>
      <c r="E69"/>
      <c r="F69"/>
      <c r="G69"/>
      <c r="H69"/>
      <c r="I69"/>
      <c r="J69"/>
      <c r="K69"/>
      <c r="L69"/>
      <c r="M69"/>
      <c r="N69"/>
      <c r="O69"/>
      <c r="P69"/>
      <c r="Q69"/>
      <c r="R69"/>
      <c r="S69"/>
      <c r="T69"/>
    </row>
    <row r="70" spans="1:20" s="5" customFormat="1" x14ac:dyDescent="0.25">
      <c r="A70"/>
      <c r="B70"/>
      <c r="C70"/>
      <c r="D70"/>
      <c r="E70"/>
      <c r="F70"/>
      <c r="G70"/>
      <c r="H70"/>
      <c r="I70"/>
      <c r="J70"/>
      <c r="K70"/>
      <c r="L70"/>
      <c r="M70"/>
      <c r="N70"/>
      <c r="O70"/>
      <c r="P70"/>
      <c r="Q70"/>
      <c r="R70"/>
      <c r="S70"/>
      <c r="T70"/>
    </row>
    <row r="71" spans="1:20" s="3" customFormat="1" x14ac:dyDescent="0.25">
      <c r="A71"/>
      <c r="B71"/>
      <c r="C71"/>
      <c r="D71"/>
      <c r="E71"/>
      <c r="F71"/>
      <c r="G71"/>
      <c r="H71"/>
      <c r="I71"/>
      <c r="J71"/>
      <c r="K71"/>
      <c r="L71"/>
      <c r="M71"/>
      <c r="N71"/>
      <c r="O71"/>
      <c r="P71"/>
      <c r="Q71"/>
      <c r="R71"/>
      <c r="S71"/>
      <c r="T71"/>
    </row>
    <row r="72" spans="1:20" s="3" customFormat="1" x14ac:dyDescent="0.25">
      <c r="A72"/>
      <c r="B72"/>
      <c r="C72"/>
      <c r="D72"/>
      <c r="E72"/>
      <c r="F72"/>
      <c r="G72"/>
      <c r="H72"/>
      <c r="I72"/>
      <c r="J72"/>
      <c r="K72"/>
      <c r="L72"/>
      <c r="M72"/>
      <c r="N72"/>
      <c r="O72"/>
      <c r="P72"/>
      <c r="Q72"/>
      <c r="R72"/>
      <c r="S72"/>
      <c r="T72"/>
    </row>
    <row r="73" spans="1:20" s="3" customFormat="1" x14ac:dyDescent="0.25">
      <c r="A73"/>
      <c r="B73"/>
      <c r="C73"/>
      <c r="D73"/>
      <c r="E73"/>
      <c r="F73"/>
      <c r="G73"/>
      <c r="H73"/>
      <c r="I73"/>
      <c r="J73"/>
      <c r="K73"/>
      <c r="L73"/>
      <c r="M73"/>
      <c r="N73"/>
      <c r="O73"/>
      <c r="P73"/>
      <c r="Q73"/>
      <c r="R73"/>
      <c r="S73"/>
      <c r="T73"/>
    </row>
    <row r="74" spans="1:20" s="3" customFormat="1" x14ac:dyDescent="0.25">
      <c r="A74"/>
      <c r="B74"/>
      <c r="C74"/>
      <c r="D74"/>
      <c r="E74"/>
      <c r="F74"/>
      <c r="G74"/>
      <c r="H74"/>
      <c r="I74"/>
      <c r="J74"/>
      <c r="K74"/>
      <c r="L74"/>
      <c r="M74"/>
      <c r="N74"/>
      <c r="O74"/>
      <c r="P74"/>
      <c r="Q74"/>
      <c r="R74"/>
      <c r="S74"/>
      <c r="T74"/>
    </row>
    <row r="75" spans="1:20" s="3" customFormat="1" x14ac:dyDescent="0.25">
      <c r="A75"/>
      <c r="B75"/>
      <c r="C75"/>
      <c r="D75"/>
      <c r="E75"/>
      <c r="F75"/>
      <c r="G75"/>
      <c r="H75"/>
      <c r="I75"/>
      <c r="J75"/>
      <c r="K75"/>
      <c r="L75"/>
      <c r="M75"/>
      <c r="N75"/>
      <c r="O75"/>
      <c r="P75"/>
      <c r="Q75"/>
      <c r="R75"/>
      <c r="S75"/>
      <c r="T75"/>
    </row>
    <row r="76" spans="1:20" s="3" customFormat="1" x14ac:dyDescent="0.25">
      <c r="A76"/>
      <c r="B76"/>
      <c r="C76"/>
      <c r="D76"/>
      <c r="E76"/>
      <c r="F76"/>
      <c r="G76"/>
      <c r="H76"/>
      <c r="I76"/>
      <c r="J76"/>
      <c r="K76"/>
      <c r="L76"/>
      <c r="M76"/>
      <c r="N76"/>
      <c r="O76"/>
      <c r="P76"/>
      <c r="Q76"/>
      <c r="R76"/>
      <c r="S76"/>
      <c r="T76"/>
    </row>
    <row r="77" spans="1:20" s="3" customFormat="1" x14ac:dyDescent="0.25">
      <c r="A77"/>
      <c r="B77"/>
      <c r="C77"/>
      <c r="D77"/>
      <c r="E77"/>
      <c r="F77"/>
      <c r="G77"/>
      <c r="H77"/>
      <c r="I77"/>
      <c r="J77"/>
      <c r="K77"/>
      <c r="L77"/>
      <c r="M77"/>
      <c r="N77"/>
      <c r="O77"/>
      <c r="P77"/>
      <c r="Q77"/>
      <c r="R77"/>
      <c r="S77"/>
      <c r="T77"/>
    </row>
    <row r="78" spans="1:20" s="3" customFormat="1" x14ac:dyDescent="0.25">
      <c r="A78"/>
      <c r="B78"/>
      <c r="C78"/>
      <c r="D78"/>
      <c r="E78"/>
      <c r="F78"/>
      <c r="G78"/>
      <c r="H78"/>
      <c r="I78"/>
      <c r="J78"/>
      <c r="K78"/>
      <c r="L78"/>
      <c r="M78"/>
      <c r="N78"/>
      <c r="O78"/>
      <c r="P78"/>
      <c r="Q78"/>
      <c r="R78"/>
      <c r="S78"/>
      <c r="T78"/>
    </row>
    <row r="79" spans="1:20" s="3" customFormat="1" x14ac:dyDescent="0.25">
      <c r="A79"/>
      <c r="B79"/>
      <c r="C79"/>
      <c r="D79"/>
      <c r="E79"/>
      <c r="F79"/>
      <c r="G79"/>
      <c r="H79"/>
      <c r="I79"/>
      <c r="J79"/>
      <c r="K79"/>
      <c r="L79"/>
      <c r="M79"/>
      <c r="N79"/>
      <c r="O79"/>
      <c r="P79"/>
      <c r="Q79"/>
      <c r="R79"/>
      <c r="S79"/>
      <c r="T79"/>
    </row>
    <row r="80" spans="1:20" s="3" customFormat="1" x14ac:dyDescent="0.25">
      <c r="A80"/>
      <c r="B80"/>
      <c r="C80"/>
      <c r="D80"/>
      <c r="E80"/>
      <c r="F80"/>
      <c r="G80"/>
      <c r="H80"/>
      <c r="I80"/>
      <c r="J80"/>
      <c r="K80"/>
      <c r="L80"/>
      <c r="M80"/>
      <c r="N80"/>
      <c r="O80"/>
      <c r="P80"/>
      <c r="Q80"/>
      <c r="R80"/>
      <c r="S80"/>
      <c r="T80"/>
    </row>
    <row r="81" spans="1:20" s="3" customFormat="1" x14ac:dyDescent="0.25">
      <c r="A81"/>
      <c r="B81"/>
      <c r="C81"/>
      <c r="D81"/>
      <c r="E81"/>
      <c r="F81"/>
      <c r="G81"/>
      <c r="H81"/>
      <c r="I81"/>
      <c r="J81"/>
      <c r="K81"/>
      <c r="L81"/>
      <c r="M81"/>
      <c r="N81"/>
      <c r="O81"/>
      <c r="P81"/>
      <c r="Q81"/>
      <c r="R81"/>
      <c r="S81"/>
      <c r="T81"/>
    </row>
    <row r="82" spans="1:20" s="3" customFormat="1" x14ac:dyDescent="0.25">
      <c r="A82"/>
      <c r="B82"/>
      <c r="C82"/>
      <c r="D82"/>
      <c r="E82"/>
      <c r="F82"/>
      <c r="G82"/>
      <c r="H82"/>
      <c r="I82"/>
      <c r="J82"/>
      <c r="K82"/>
      <c r="L82"/>
      <c r="M82"/>
      <c r="N82"/>
      <c r="O82"/>
      <c r="P82"/>
      <c r="Q82"/>
      <c r="R82"/>
      <c r="S82"/>
      <c r="T82"/>
    </row>
    <row r="83" spans="1:20" s="3" customFormat="1" x14ac:dyDescent="0.25">
      <c r="A83"/>
      <c r="B83"/>
      <c r="C83"/>
      <c r="D83"/>
      <c r="E83"/>
      <c r="F83"/>
      <c r="G83"/>
      <c r="H83"/>
      <c r="I83"/>
      <c r="J83"/>
      <c r="K83"/>
      <c r="L83"/>
      <c r="M83"/>
      <c r="N83"/>
      <c r="O83"/>
      <c r="P83"/>
      <c r="Q83"/>
      <c r="R83"/>
      <c r="S83"/>
      <c r="T83"/>
    </row>
    <row r="84" spans="1:20" s="3" customFormat="1" x14ac:dyDescent="0.25">
      <c r="A84"/>
      <c r="B84"/>
      <c r="C84"/>
      <c r="D84"/>
      <c r="E84"/>
      <c r="F84"/>
      <c r="G84"/>
      <c r="H84"/>
      <c r="I84"/>
      <c r="J84"/>
      <c r="K84"/>
      <c r="L84"/>
      <c r="M84"/>
      <c r="N84"/>
      <c r="O84"/>
      <c r="P84"/>
      <c r="Q84"/>
      <c r="R84"/>
      <c r="S84"/>
      <c r="T84"/>
    </row>
    <row r="85" spans="1:20" s="7" customFormat="1" x14ac:dyDescent="0.25">
      <c r="A85"/>
      <c r="B85"/>
      <c r="C85"/>
      <c r="D85"/>
      <c r="E85"/>
      <c r="F85"/>
      <c r="G85"/>
      <c r="H85"/>
      <c r="I85"/>
      <c r="J85"/>
      <c r="K85"/>
      <c r="L85"/>
      <c r="M85"/>
      <c r="N85"/>
      <c r="O85"/>
      <c r="P85"/>
      <c r="Q85"/>
      <c r="R85"/>
      <c r="S85"/>
      <c r="T85"/>
    </row>
    <row r="86" spans="1:20" s="7" customFormat="1" x14ac:dyDescent="0.25">
      <c r="A86"/>
      <c r="B86"/>
      <c r="C86"/>
      <c r="D86"/>
      <c r="E86"/>
      <c r="F86"/>
      <c r="G86"/>
      <c r="H86"/>
      <c r="I86"/>
      <c r="J86"/>
      <c r="K86"/>
      <c r="L86"/>
      <c r="M86"/>
      <c r="N86"/>
      <c r="O86"/>
      <c r="P86"/>
      <c r="Q86"/>
      <c r="R86"/>
      <c r="S86"/>
      <c r="T86"/>
    </row>
    <row r="87" spans="1:20" s="7" customFormat="1" x14ac:dyDescent="0.25">
      <c r="A87"/>
      <c r="B87"/>
      <c r="C87"/>
      <c r="D87"/>
      <c r="E87"/>
      <c r="F87"/>
      <c r="G87"/>
      <c r="H87"/>
      <c r="I87"/>
      <c r="J87"/>
      <c r="K87"/>
      <c r="L87"/>
      <c r="M87"/>
      <c r="N87"/>
      <c r="O87"/>
      <c r="P87"/>
      <c r="Q87"/>
      <c r="R87"/>
      <c r="S87"/>
      <c r="T87"/>
    </row>
    <row r="88" spans="1:20" s="7" customFormat="1" x14ac:dyDescent="0.25">
      <c r="A88"/>
      <c r="B88"/>
      <c r="C88"/>
      <c r="D88"/>
      <c r="E88"/>
      <c r="F88"/>
      <c r="G88"/>
      <c r="H88"/>
      <c r="I88"/>
      <c r="J88"/>
      <c r="K88"/>
      <c r="L88"/>
      <c r="M88"/>
      <c r="N88"/>
      <c r="O88"/>
      <c r="P88"/>
      <c r="Q88"/>
      <c r="R88"/>
      <c r="S88"/>
      <c r="T88"/>
    </row>
    <row r="89" spans="1:20" s="7" customFormat="1" x14ac:dyDescent="0.25">
      <c r="A89"/>
      <c r="B89"/>
      <c r="C89"/>
      <c r="D89"/>
      <c r="E89"/>
      <c r="F89"/>
      <c r="G89"/>
      <c r="H89"/>
      <c r="I89"/>
      <c r="J89"/>
      <c r="K89"/>
      <c r="L89"/>
      <c r="M89"/>
      <c r="N89"/>
      <c r="O89"/>
      <c r="P89"/>
      <c r="Q89"/>
      <c r="R89"/>
      <c r="S89"/>
      <c r="T89"/>
    </row>
    <row r="90" spans="1:20" s="7" customFormat="1" x14ac:dyDescent="0.25">
      <c r="A90"/>
      <c r="B90"/>
      <c r="C90"/>
      <c r="D90"/>
      <c r="E90"/>
      <c r="F90"/>
      <c r="G90"/>
      <c r="H90"/>
      <c r="I90"/>
      <c r="J90"/>
      <c r="K90"/>
      <c r="L90"/>
      <c r="M90"/>
      <c r="N90"/>
      <c r="O90"/>
      <c r="P90"/>
      <c r="Q90"/>
      <c r="R90"/>
      <c r="S90"/>
      <c r="T90"/>
    </row>
    <row r="91" spans="1:20" s="7" customFormat="1" x14ac:dyDescent="0.25">
      <c r="A91"/>
      <c r="B91"/>
      <c r="C91"/>
      <c r="D91"/>
      <c r="E91"/>
      <c r="F91"/>
      <c r="G91"/>
      <c r="H91"/>
      <c r="I91"/>
      <c r="J91"/>
      <c r="K91"/>
      <c r="L91"/>
      <c r="M91"/>
      <c r="N91"/>
      <c r="O91"/>
      <c r="P91"/>
      <c r="Q91"/>
      <c r="R91"/>
      <c r="S91"/>
      <c r="T91"/>
    </row>
    <row r="92" spans="1:20" s="7" customFormat="1" x14ac:dyDescent="0.25">
      <c r="A92"/>
      <c r="B92"/>
      <c r="C92"/>
      <c r="D92"/>
      <c r="E92"/>
      <c r="F92"/>
      <c r="G92"/>
      <c r="H92"/>
      <c r="I92"/>
      <c r="J92"/>
      <c r="K92"/>
      <c r="L92"/>
      <c r="M92"/>
      <c r="N92"/>
      <c r="O92"/>
      <c r="P92"/>
      <c r="Q92"/>
      <c r="R92"/>
      <c r="S92"/>
      <c r="T92"/>
    </row>
    <row r="93" spans="1:20" s="7" customFormat="1" x14ac:dyDescent="0.25">
      <c r="A93"/>
      <c r="B93"/>
      <c r="C93"/>
      <c r="D93"/>
      <c r="E93"/>
      <c r="F93"/>
      <c r="G93"/>
      <c r="H93"/>
      <c r="I93"/>
      <c r="J93"/>
      <c r="K93"/>
      <c r="L93"/>
      <c r="M93"/>
      <c r="N93"/>
      <c r="O93"/>
      <c r="P93"/>
      <c r="Q93"/>
      <c r="R93"/>
      <c r="S93"/>
      <c r="T93"/>
    </row>
    <row r="94" spans="1:20" s="7" customFormat="1" x14ac:dyDescent="0.25">
      <c r="A94"/>
      <c r="B94"/>
      <c r="C94"/>
      <c r="D94"/>
      <c r="E94"/>
      <c r="F94"/>
      <c r="G94"/>
      <c r="H94"/>
      <c r="I94"/>
      <c r="J94"/>
      <c r="K94"/>
      <c r="L94"/>
      <c r="M94"/>
      <c r="N94"/>
      <c r="O94"/>
      <c r="P94"/>
      <c r="Q94"/>
      <c r="R94"/>
      <c r="S94"/>
      <c r="T94"/>
    </row>
    <row r="95" spans="1:20" s="7" customFormat="1" x14ac:dyDescent="0.25">
      <c r="A95"/>
      <c r="B95"/>
      <c r="C95"/>
      <c r="D95"/>
      <c r="E95"/>
      <c r="F95"/>
      <c r="G95"/>
      <c r="H95"/>
      <c r="I95"/>
      <c r="J95"/>
      <c r="K95"/>
      <c r="L95"/>
      <c r="M95"/>
      <c r="N95"/>
      <c r="O95"/>
      <c r="P95"/>
      <c r="Q95"/>
      <c r="R95"/>
      <c r="S95"/>
      <c r="T95"/>
    </row>
    <row r="96" spans="1:20" s="7" customFormat="1" x14ac:dyDescent="0.25">
      <c r="A96"/>
      <c r="B96"/>
      <c r="C96"/>
      <c r="D96"/>
      <c r="E96"/>
      <c r="F96"/>
      <c r="G96"/>
      <c r="H96"/>
      <c r="I96"/>
      <c r="J96"/>
      <c r="K96"/>
      <c r="L96"/>
      <c r="M96"/>
      <c r="N96"/>
      <c r="O96"/>
      <c r="P96"/>
      <c r="Q96"/>
      <c r="R96"/>
      <c r="S96"/>
      <c r="T96"/>
    </row>
    <row r="97" spans="1:20" s="7" customFormat="1" x14ac:dyDescent="0.25">
      <c r="A97"/>
      <c r="B97"/>
      <c r="C97"/>
      <c r="D97"/>
      <c r="E97"/>
      <c r="F97"/>
      <c r="G97"/>
      <c r="H97"/>
      <c r="I97"/>
      <c r="J97"/>
      <c r="K97"/>
      <c r="L97"/>
      <c r="M97"/>
      <c r="N97"/>
      <c r="O97"/>
      <c r="P97"/>
      <c r="Q97"/>
      <c r="R97"/>
      <c r="S97"/>
      <c r="T97"/>
    </row>
    <row r="98" spans="1:20" s="7" customFormat="1" x14ac:dyDescent="0.25">
      <c r="A98"/>
      <c r="B98"/>
      <c r="C98"/>
      <c r="D98"/>
      <c r="E98"/>
      <c r="F98"/>
      <c r="G98"/>
      <c r="H98"/>
      <c r="I98"/>
      <c r="J98"/>
      <c r="K98"/>
      <c r="L98"/>
      <c r="M98"/>
      <c r="N98"/>
      <c r="O98"/>
      <c r="P98"/>
      <c r="Q98"/>
      <c r="R98"/>
      <c r="S98"/>
      <c r="T98"/>
    </row>
    <row r="99" spans="1:20" s="7" customFormat="1" x14ac:dyDescent="0.25">
      <c r="A99"/>
      <c r="B99"/>
      <c r="C99"/>
      <c r="D99"/>
      <c r="E99"/>
      <c r="F99"/>
      <c r="G99"/>
      <c r="H99"/>
      <c r="I99"/>
      <c r="J99"/>
      <c r="K99"/>
      <c r="L99"/>
      <c r="M99"/>
      <c r="N99"/>
      <c r="O99"/>
      <c r="P99"/>
      <c r="Q99"/>
      <c r="R99"/>
      <c r="S99"/>
      <c r="T99"/>
    </row>
    <row r="100" spans="1:20" s="7" customFormat="1" x14ac:dyDescent="0.25">
      <c r="A100"/>
      <c r="B100"/>
      <c r="C100"/>
      <c r="D100"/>
      <c r="E100"/>
      <c r="F100"/>
      <c r="G100"/>
      <c r="H100"/>
      <c r="I100"/>
      <c r="J100"/>
      <c r="K100"/>
      <c r="L100"/>
      <c r="M100"/>
      <c r="N100"/>
      <c r="O100"/>
      <c r="P100"/>
      <c r="Q100"/>
      <c r="R100"/>
      <c r="S100"/>
      <c r="T100"/>
    </row>
    <row r="101" spans="1:20" s="7" customFormat="1" x14ac:dyDescent="0.25">
      <c r="A101"/>
      <c r="B101"/>
      <c r="C101"/>
      <c r="D101"/>
      <c r="E101"/>
      <c r="F101"/>
      <c r="G101"/>
      <c r="H101"/>
      <c r="I101"/>
      <c r="J101"/>
      <c r="K101"/>
      <c r="L101"/>
      <c r="M101"/>
      <c r="N101"/>
      <c r="O101"/>
      <c r="P101"/>
      <c r="Q101"/>
      <c r="R101"/>
      <c r="S101"/>
      <c r="T101"/>
    </row>
    <row r="102" spans="1:20" s="7" customFormat="1" x14ac:dyDescent="0.25">
      <c r="A102"/>
      <c r="B102"/>
      <c r="C102"/>
      <c r="D102"/>
      <c r="E102"/>
      <c r="F102"/>
      <c r="G102"/>
      <c r="H102"/>
      <c r="I102"/>
      <c r="J102"/>
      <c r="K102"/>
      <c r="L102"/>
      <c r="M102"/>
      <c r="N102"/>
      <c r="O102"/>
      <c r="P102"/>
      <c r="Q102"/>
      <c r="R102"/>
      <c r="S102"/>
      <c r="T102"/>
    </row>
    <row r="103" spans="1:20" s="5" customFormat="1" x14ac:dyDescent="0.25">
      <c r="A103"/>
      <c r="B103"/>
      <c r="C103"/>
      <c r="D103"/>
      <c r="E103"/>
      <c r="F103"/>
      <c r="G103"/>
      <c r="H103"/>
      <c r="I103"/>
      <c r="J103"/>
      <c r="K103"/>
      <c r="L103"/>
      <c r="M103"/>
      <c r="N103"/>
      <c r="O103"/>
      <c r="P103"/>
      <c r="Q103"/>
      <c r="R103"/>
      <c r="S103"/>
      <c r="T103"/>
    </row>
    <row r="104" spans="1:20" s="5" customFormat="1" x14ac:dyDescent="0.25">
      <c r="A104"/>
      <c r="B104"/>
      <c r="C104"/>
      <c r="D104"/>
      <c r="E104"/>
      <c r="F104"/>
      <c r="G104"/>
      <c r="H104"/>
      <c r="I104"/>
      <c r="J104"/>
      <c r="K104"/>
      <c r="L104"/>
      <c r="M104"/>
      <c r="N104"/>
      <c r="O104"/>
      <c r="P104"/>
      <c r="Q104"/>
      <c r="R104"/>
      <c r="S104"/>
      <c r="T104"/>
    </row>
    <row r="105" spans="1:20" s="5" customFormat="1" x14ac:dyDescent="0.25">
      <c r="A105"/>
      <c r="B105"/>
      <c r="C105"/>
      <c r="D105"/>
      <c r="E105"/>
      <c r="F105"/>
      <c r="G105"/>
      <c r="H105"/>
      <c r="I105"/>
      <c r="J105"/>
      <c r="K105"/>
      <c r="L105"/>
      <c r="M105"/>
      <c r="N105"/>
      <c r="O105"/>
      <c r="P105"/>
      <c r="Q105"/>
      <c r="R105"/>
      <c r="S105"/>
      <c r="T105"/>
    </row>
    <row r="106" spans="1:20" s="5" customFormat="1" x14ac:dyDescent="0.25">
      <c r="A106"/>
      <c r="B106"/>
      <c r="C106"/>
      <c r="D106"/>
      <c r="E106"/>
      <c r="F106"/>
      <c r="G106"/>
      <c r="H106"/>
      <c r="I106"/>
      <c r="J106"/>
      <c r="K106"/>
      <c r="L106"/>
      <c r="M106"/>
      <c r="N106"/>
      <c r="O106"/>
      <c r="P106"/>
      <c r="Q106"/>
      <c r="R106"/>
      <c r="S106"/>
      <c r="T106"/>
    </row>
    <row r="107" spans="1:20" s="5" customFormat="1" x14ac:dyDescent="0.25">
      <c r="A107"/>
      <c r="B107"/>
      <c r="C107"/>
      <c r="D107"/>
      <c r="E107"/>
      <c r="F107"/>
      <c r="G107"/>
      <c r="H107"/>
      <c r="I107"/>
      <c r="J107"/>
      <c r="K107"/>
      <c r="L107"/>
      <c r="M107"/>
      <c r="N107"/>
      <c r="O107"/>
      <c r="P107"/>
      <c r="Q107"/>
      <c r="R107"/>
      <c r="S107"/>
      <c r="T107"/>
    </row>
  </sheetData>
  <autoFilter ref="L1:L107" xr:uid="{1C5DAE9D-9D86-4C1E-9981-751DBD7E044A}"/>
  <pageMargins left="0.75" right="0.75" top="1" bottom="1" header="0.5" footer="0.5"/>
</worksheet>
</file>

<file path=docMetadata/LabelInfo.xml><?xml version="1.0" encoding="utf-8"?>
<clbl:labelList xmlns:clbl="http://schemas.microsoft.com/office/2020/mipLabelMetadata">
  <clbl:label id="{9d258917-277f-42cd-a3cd-14c4e9ee58bc}" enabled="1" method="Standard" siteId="{38ae3bcd-9579-4fd4-adda-b42e1495d55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兑奖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Tang, Qin xing (ext) (DI CS SFAE CS SD CSS OS)</dc:creator>
  <cp:lastModifiedBy>Tang, Qin xing (ext) (DI CS SFAE CS SD CSS OS COP)</cp:lastModifiedBy>
  <dcterms:created xsi:type="dcterms:W3CDTF">2024-10-09T07:52:26Z</dcterms:created>
  <dcterms:modified xsi:type="dcterms:W3CDTF">2024-11-25T06:03:44Z</dcterms:modified>
</cp:coreProperties>
</file>