
<file path=[Content_Types].xml><?xml version="1.0" encoding="utf-8"?>
<Types xmlns="http://schemas.openxmlformats.org/package/2006/content-types">
  <Default Extension="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0415" windowHeight="8220"/>
  </bookViews>
  <sheets>
    <sheet name="柴油，25方" sheetId="1" r:id="rId1"/>
  </sheets>
  <calcPr calcId="124519"/>
</workbook>
</file>

<file path=xl/calcChain.xml><?xml version="1.0" encoding="utf-8"?>
<calcChain xmlns="http://schemas.openxmlformats.org/spreadsheetml/2006/main">
  <c r="I20" i="1"/>
  <c r="I22"/>
  <c r="C26"/>
</calcChain>
</file>

<file path=xl/sharedStrings.xml><?xml version="1.0" encoding="utf-8"?>
<sst xmlns="http://schemas.openxmlformats.org/spreadsheetml/2006/main" count="21" uniqueCount="19">
  <si>
    <t>欧四柴油</t>
  </si>
  <si>
    <t>欧三柴油</t>
  </si>
  <si>
    <t>泵站二</t>
  </si>
  <si>
    <t>泵站一</t>
  </si>
  <si>
    <t>适用对象：</t>
  </si>
  <si>
    <t>注2：这种封头都有直边。在输入时注意，筒体长度不包含封头直边（如图）</t>
  </si>
  <si>
    <t>液面高度</t>
  </si>
  <si>
    <t>注1：这里的封头为标准椭圆封头，即长半轴:短半轴=1:2</t>
  </si>
  <si>
    <t>液位计高度</t>
  </si>
  <si>
    <t>r^2arccos[(r-h)/r] - (r-h)*SQRT(2rh-h^2)/2</t>
  </si>
  <si>
    <t>注：筒体部分参考文献的公式有误。这里采用的是另外一个公式：</t>
  </si>
  <si>
    <t>液体容积：</t>
  </si>
  <si>
    <t>直边高度h</t>
  </si>
  <si>
    <t>全容积：</t>
  </si>
  <si>
    <t>筒体长度L</t>
  </si>
  <si>
    <t>直径D</t>
  </si>
  <si>
    <r>
      <t>计算结果(m</t>
    </r>
    <r>
      <rPr>
        <vertAlign val="superscript"/>
        <sz val="12"/>
        <rFont val="宋体"/>
        <charset val="134"/>
      </rPr>
      <t>3</t>
    </r>
    <r>
      <rPr>
        <sz val="12"/>
        <rFont val="宋体"/>
        <charset val="134"/>
      </rPr>
      <t>):</t>
    </r>
  </si>
  <si>
    <t>输入数据(mm)：</t>
  </si>
  <si>
    <t xml:space="preserve"> </t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</si>
</sst>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9"/>
      <color indexed="10"/>
      <name val="宋体"/>
      <charset val="134"/>
    </font>
    <font>
      <b/>
      <sz val="9"/>
      <color indexed="10"/>
      <name val="Arial"/>
      <family val="2"/>
    </font>
    <font>
      <vertAlign val="superscript"/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quotePrefix="1" applyFont="1" applyAlignment="1">
      <alignment horizontal="left" vertical="center"/>
    </xf>
    <xf numFmtId="0" fontId="0" fillId="2" borderId="2" xfId="0" applyFill="1" applyBorder="1">
      <alignment vertical="center"/>
    </xf>
    <xf numFmtId="0" fontId="0" fillId="3" borderId="3" xfId="0" quotePrefix="1" applyFill="1" applyBorder="1" applyAlignment="1">
      <alignment horizontal="left" vertical="center"/>
    </xf>
    <xf numFmtId="0" fontId="0" fillId="0" borderId="1" xfId="0" applyBorder="1">
      <alignment vertical="center"/>
    </xf>
    <xf numFmtId="0" fontId="4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4" borderId="4" xfId="0" applyFill="1" applyBorder="1">
      <alignment vertical="center"/>
    </xf>
    <xf numFmtId="0" fontId="0" fillId="4" borderId="5" xfId="0" applyFont="1" applyFill="1" applyBorder="1">
      <alignment vertical="center"/>
    </xf>
    <xf numFmtId="0" fontId="0" fillId="3" borderId="4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5" xfId="0" applyFill="1" applyBorder="1">
      <alignment vertical="center"/>
    </xf>
    <xf numFmtId="176" fontId="0" fillId="5" borderId="7" xfId="0" applyNumberFormat="1" applyFill="1" applyBorder="1">
      <alignment vertical="center"/>
    </xf>
    <xf numFmtId="0" fontId="0" fillId="4" borderId="8" xfId="0" quotePrefix="1" applyFill="1" applyBorder="1" applyAlignment="1">
      <alignment horizontal="left" vertical="center"/>
    </xf>
    <xf numFmtId="0" fontId="0" fillId="3" borderId="7" xfId="0" applyFill="1" applyBorder="1">
      <alignment vertical="center"/>
    </xf>
    <xf numFmtId="0" fontId="0" fillId="3" borderId="0" xfId="0" applyFill="1" applyBorder="1" applyAlignment="1">
      <alignment horizontal="left" vertical="center"/>
    </xf>
    <xf numFmtId="0" fontId="0" fillId="5" borderId="0" xfId="0" applyFill="1" applyBorder="1" applyAlignment="1">
      <alignment horizontal="right" vertical="center"/>
    </xf>
    <xf numFmtId="0" fontId="0" fillId="3" borderId="8" xfId="0" applyFill="1" applyBorder="1" applyAlignment="1">
      <alignment horizontal="left"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5" borderId="0" xfId="0" applyFill="1" applyBorder="1">
      <alignment vertical="center"/>
    </xf>
    <xf numFmtId="0" fontId="0" fillId="3" borderId="0" xfId="0" quotePrefix="1" applyFill="1" applyBorder="1" applyAlignment="1">
      <alignment horizontal="left" vertical="center"/>
    </xf>
    <xf numFmtId="0" fontId="0" fillId="3" borderId="8" xfId="0" quotePrefix="1" applyFill="1" applyBorder="1" applyAlignment="1">
      <alignment horizontal="left" vertical="center"/>
    </xf>
    <xf numFmtId="0" fontId="0" fillId="3" borderId="0" xfId="0" applyFill="1" applyBorder="1">
      <alignment vertical="center"/>
    </xf>
    <xf numFmtId="0" fontId="0" fillId="3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10" xfId="0" quotePrefix="1" applyFont="1" applyFill="1" applyBorder="1" applyAlignment="1">
      <alignment horizontal="left" vertical="center"/>
    </xf>
    <xf numFmtId="0" fontId="0" fillId="3" borderId="9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0" xfId="0" quotePrefix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oleObject" Target="../embeddings/oleObject1.bin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K32"/>
  <sheetViews>
    <sheetView tabSelected="1" topLeftCell="A16" workbookViewId="0">
      <selection activeCell="K36" sqref="K36:O36"/>
    </sheetView>
  </sheetViews>
  <sheetFormatPr defaultColWidth="9" defaultRowHeight="14.25"/>
  <cols>
    <col min="2" max="2" width="16.125" bestFit="1" customWidth="1"/>
    <col min="4" max="4" width="9.75" customWidth="1"/>
    <col min="8" max="8" width="11.625" customWidth="1"/>
    <col min="11" max="11" width="11.625" bestFit="1" customWidth="1"/>
  </cols>
  <sheetData>
    <row r="5" spans="10:10">
      <c r="J5" t="s">
        <v>18</v>
      </c>
    </row>
    <row r="17" spans="2:11" ht="15" thickBot="1"/>
    <row r="18" spans="2:11" ht="17.25" thickTop="1">
      <c r="B18" s="32" t="s">
        <v>17</v>
      </c>
      <c r="C18" s="31"/>
      <c r="D18" s="31"/>
      <c r="E18" s="31"/>
      <c r="F18" s="30"/>
      <c r="H18" s="29" t="s">
        <v>16</v>
      </c>
      <c r="I18" s="28"/>
    </row>
    <row r="19" spans="2:11">
      <c r="B19" s="27"/>
      <c r="C19" s="26"/>
      <c r="D19" s="26"/>
      <c r="E19" s="26"/>
      <c r="F19" s="17"/>
      <c r="H19" s="22"/>
      <c r="I19" s="21"/>
    </row>
    <row r="20" spans="2:11">
      <c r="B20" s="25" t="s">
        <v>15</v>
      </c>
      <c r="C20" s="23">
        <v>2000</v>
      </c>
      <c r="D20" s="24" t="s">
        <v>14</v>
      </c>
      <c r="E20" s="23">
        <v>7250</v>
      </c>
      <c r="F20" s="17"/>
      <c r="H20" s="16" t="s">
        <v>13</v>
      </c>
      <c r="I20" s="15">
        <f>(C20*C20/4*(E20+C22*2)+C20^3/12)*PI()/10^9</f>
        <v>25.059437400134584</v>
      </c>
    </row>
    <row r="21" spans="2:11">
      <c r="B21" s="20"/>
      <c r="C21" s="18"/>
      <c r="D21" s="18"/>
      <c r="E21" s="18"/>
      <c r="F21" s="17"/>
      <c r="H21" s="22"/>
      <c r="I21" s="21"/>
    </row>
    <row r="22" spans="2:11">
      <c r="B22" s="20" t="s">
        <v>12</v>
      </c>
      <c r="C22" s="19">
        <v>30</v>
      </c>
      <c r="D22" s="18"/>
      <c r="E22" s="18"/>
      <c r="F22" s="17"/>
      <c r="H22" s="16" t="s">
        <v>11</v>
      </c>
      <c r="I22" s="15">
        <f>(PI()/2*(C20*C20/4*(C26-C20/2)-(C26-C20/2)^3/3+2*(C20/2)^3/3)+(C20*C20/4*ACOS((C20/2-C26)/C20*2)-(C20/2-C26)*SQRT((C20*C26-C26^2)))*(E20+C22*2))/10^9</f>
        <v>0.81608019290203915</v>
      </c>
      <c r="J22" s="4" t="s">
        <v>10</v>
      </c>
      <c r="K22" s="9"/>
    </row>
    <row r="23" spans="2:11" ht="15" thickBot="1">
      <c r="B23" s="14"/>
      <c r="C23" s="13"/>
      <c r="D23" s="13"/>
      <c r="E23" s="13"/>
      <c r="F23" s="12"/>
      <c r="H23" s="11"/>
      <c r="I23" s="10"/>
      <c r="J23" s="9"/>
      <c r="K23" s="8" t="s">
        <v>9</v>
      </c>
    </row>
    <row r="24" spans="2:11" ht="15" thickTop="1"/>
    <row r="25" spans="2:11">
      <c r="B25" s="7" t="s">
        <v>8</v>
      </c>
      <c r="C25" s="7">
        <v>50</v>
      </c>
      <c r="E25" s="4" t="s">
        <v>7</v>
      </c>
    </row>
    <row r="26" spans="2:11" ht="15" thickBot="1">
      <c r="B26" s="6" t="s">
        <v>6</v>
      </c>
      <c r="C26" s="5">
        <f>C25+100</f>
        <v>150</v>
      </c>
      <c r="E26" s="4" t="s">
        <v>5</v>
      </c>
    </row>
    <row r="28" spans="2:11">
      <c r="H28" s="3"/>
    </row>
    <row r="29" spans="2:11">
      <c r="H29" s="3"/>
    </row>
    <row r="30" spans="2:11">
      <c r="B30" s="2" t="s">
        <v>4</v>
      </c>
    </row>
    <row r="31" spans="2:11">
      <c r="B31" s="1" t="s">
        <v>3</v>
      </c>
      <c r="C31" s="1" t="s">
        <v>1</v>
      </c>
      <c r="D31" s="1" t="s">
        <v>0</v>
      </c>
    </row>
    <row r="32" spans="2:11">
      <c r="B32" s="1" t="s">
        <v>2</v>
      </c>
      <c r="C32" s="1" t="s">
        <v>1</v>
      </c>
      <c r="D32" s="1" t="s">
        <v>0</v>
      </c>
    </row>
  </sheetData>
  <phoneticPr fontId="1" type="noConversion"/>
  <pageMargins left="0.69930555555555551" right="0.69930555555555551" top="0.75" bottom="0.75" header="0.3" footer="0.3"/>
  <legacyDrawing r:id="rId1"/>
  <oleObjects>
    <oleObject progId=" " shapeId="1025" r:id="rId2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柴油，25方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lcq</dc:creator>
  <cp:lastModifiedBy>lcq</cp:lastModifiedBy>
  <dcterms:created xsi:type="dcterms:W3CDTF">2016-05-31T00:47:59Z</dcterms:created>
  <dcterms:modified xsi:type="dcterms:W3CDTF">2016-05-31T00:48:36Z</dcterms:modified>
</cp:coreProperties>
</file>