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mens-my.sharepoint.com/personal/jianting_wang_ext_siemens_com/Documents/DS/奖品发放/"/>
    </mc:Choice>
  </mc:AlternateContent>
  <xr:revisionPtr revIDLastSave="374" documentId="8_{E8328F41-37C5-4C5B-8CBE-371134D25FF4}" xr6:coauthVersionLast="47" xr6:coauthVersionMax="47" xr10:uidLastSave="{A1B1D6DF-27DC-47C4-94EA-F48CF4C42096}"/>
  <bookViews>
    <workbookView xWindow="-110" yWindow="-110" windowWidth="19420" windowHeight="10300" xr2:uid="{9AB41FAE-7047-4EB1-B196-20504D23A31E}"/>
  </bookViews>
  <sheets>
    <sheet name="兑奖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O24" i="1"/>
  <c r="N24" i="1"/>
  <c r="M24" i="1"/>
  <c r="L24" i="1"/>
  <c r="K24" i="1"/>
  <c r="J24" i="1"/>
  <c r="P23" i="1"/>
  <c r="O23" i="1"/>
  <c r="N23" i="1"/>
  <c r="M23" i="1"/>
  <c r="L23" i="1"/>
  <c r="K23" i="1"/>
  <c r="J23" i="1"/>
  <c r="P22" i="1"/>
  <c r="O22" i="1"/>
  <c r="N22" i="1"/>
  <c r="M22" i="1"/>
  <c r="L22" i="1"/>
  <c r="K22" i="1"/>
  <c r="J22" i="1"/>
  <c r="P21" i="1"/>
  <c r="O21" i="1"/>
  <c r="N21" i="1"/>
  <c r="M21" i="1"/>
  <c r="L21" i="1"/>
  <c r="K21" i="1"/>
  <c r="J21" i="1"/>
  <c r="P20" i="1"/>
  <c r="O20" i="1"/>
  <c r="N20" i="1"/>
  <c r="M20" i="1"/>
  <c r="L20" i="1"/>
  <c r="K20" i="1"/>
  <c r="J20" i="1"/>
  <c r="P19" i="1"/>
  <c r="O19" i="1"/>
  <c r="N19" i="1"/>
  <c r="M19" i="1"/>
  <c r="L19" i="1"/>
  <c r="K19" i="1"/>
  <c r="J19" i="1"/>
  <c r="P18" i="1"/>
  <c r="O18" i="1"/>
  <c r="N18" i="1"/>
  <c r="M18" i="1"/>
  <c r="L18" i="1"/>
  <c r="K18" i="1"/>
  <c r="J18" i="1"/>
  <c r="P17" i="1"/>
  <c r="O17" i="1"/>
  <c r="N17" i="1"/>
  <c r="M17" i="1"/>
  <c r="L17" i="1"/>
  <c r="K17" i="1"/>
  <c r="J17" i="1"/>
  <c r="P16" i="1"/>
  <c r="O16" i="1"/>
  <c r="N16" i="1"/>
  <c r="M16" i="1"/>
  <c r="L16" i="1"/>
  <c r="K16" i="1"/>
  <c r="J16" i="1"/>
  <c r="P15" i="1"/>
  <c r="O15" i="1"/>
  <c r="N15" i="1"/>
  <c r="M15" i="1"/>
  <c r="L15" i="1"/>
  <c r="K15" i="1"/>
  <c r="J15" i="1"/>
  <c r="P14" i="1"/>
  <c r="O14" i="1"/>
  <c r="N14" i="1"/>
  <c r="M14" i="1"/>
  <c r="L14" i="1"/>
  <c r="K14" i="1"/>
  <c r="J14" i="1"/>
  <c r="P13" i="1"/>
  <c r="O13" i="1"/>
  <c r="N13" i="1"/>
  <c r="M13" i="1"/>
  <c r="L13" i="1"/>
  <c r="K13" i="1"/>
  <c r="J13" i="1"/>
  <c r="P12" i="1"/>
  <c r="O12" i="1"/>
  <c r="N12" i="1"/>
  <c r="M12" i="1"/>
  <c r="L12" i="1"/>
  <c r="K12" i="1"/>
  <c r="J12" i="1"/>
  <c r="P11" i="1"/>
  <c r="O11" i="1"/>
  <c r="N11" i="1"/>
  <c r="M11" i="1"/>
  <c r="L11" i="1"/>
  <c r="K11" i="1"/>
  <c r="J11" i="1"/>
  <c r="P10" i="1"/>
  <c r="O10" i="1"/>
  <c r="N10" i="1"/>
  <c r="M10" i="1"/>
  <c r="L10" i="1"/>
  <c r="K10" i="1"/>
  <c r="J10" i="1"/>
  <c r="P9" i="1"/>
  <c r="O9" i="1"/>
  <c r="N9" i="1"/>
  <c r="M9" i="1"/>
  <c r="L9" i="1"/>
  <c r="K9" i="1"/>
  <c r="J9" i="1"/>
  <c r="P8" i="1"/>
  <c r="O8" i="1"/>
  <c r="N8" i="1"/>
  <c r="M8" i="1"/>
  <c r="L8" i="1"/>
  <c r="K8" i="1"/>
  <c r="J8" i="1"/>
  <c r="P7" i="1"/>
  <c r="O7" i="1"/>
  <c r="N7" i="1"/>
  <c r="M7" i="1"/>
  <c r="L7" i="1"/>
  <c r="K7" i="1"/>
  <c r="J7" i="1"/>
  <c r="P6" i="1"/>
  <c r="O6" i="1"/>
  <c r="N6" i="1"/>
  <c r="M6" i="1"/>
  <c r="L6" i="1"/>
  <c r="K6" i="1"/>
  <c r="J6" i="1"/>
  <c r="P5" i="1"/>
  <c r="O5" i="1"/>
  <c r="N5" i="1"/>
  <c r="M5" i="1"/>
  <c r="L5" i="1"/>
  <c r="K5" i="1"/>
  <c r="J5" i="1"/>
  <c r="P4" i="1"/>
  <c r="O4" i="1"/>
  <c r="N4" i="1"/>
  <c r="M4" i="1"/>
  <c r="L4" i="1"/>
  <c r="K4" i="1"/>
  <c r="J4" i="1"/>
  <c r="P3" i="1"/>
  <c r="O3" i="1"/>
  <c r="N3" i="1"/>
  <c r="M3" i="1"/>
  <c r="L3" i="1"/>
  <c r="K3" i="1"/>
  <c r="J3" i="1"/>
  <c r="P2" i="1"/>
  <c r="O2" i="1"/>
  <c r="N2" i="1"/>
  <c r="M2" i="1"/>
  <c r="L2" i="1"/>
  <c r="K2" i="1"/>
  <c r="J2" i="1"/>
</calcChain>
</file>

<file path=xl/sharedStrings.xml><?xml version="1.0" encoding="utf-8"?>
<sst xmlns="http://schemas.openxmlformats.org/spreadsheetml/2006/main" count="192" uniqueCount="112">
  <si>
    <t>奖品名称</t>
  </si>
  <si>
    <t>ID编号</t>
  </si>
  <si>
    <t>用户名</t>
  </si>
  <si>
    <t>昵称</t>
  </si>
  <si>
    <t>申请时间</t>
  </si>
  <si>
    <t>处理时间</t>
  </si>
  <si>
    <t>当前状态</t>
  </si>
  <si>
    <t>回答数</t>
  </si>
  <si>
    <t>提问数</t>
  </si>
  <si>
    <t>发帖数</t>
  </si>
  <si>
    <t>论坛经验</t>
  </si>
  <si>
    <t>找答案积分</t>
  </si>
  <si>
    <t>IsPrime</t>
  </si>
  <si>
    <t>VIPType</t>
  </si>
  <si>
    <t>待审核</t>
  </si>
  <si>
    <t>兑换人</t>
  </si>
  <si>
    <t>兑换类型</t>
  </si>
  <si>
    <t>西币</t>
  </si>
  <si>
    <t>环保运动手提包</t>
  </si>
  <si>
    <t>凡士林 特润修护清香润手霜套装50ml*2（新老包装随机发货）</t>
  </si>
  <si>
    <t>意尔嫚 U型枕午睡枕脖子u型枕头枕汽车办公室午休枕护颈枕车载飞机出差旅行便携靠枕 灰色</t>
  </si>
  <si>
    <t>1847会员体验卡-7日卡（每人仅可兑1张）</t>
  </si>
  <si>
    <t>1847会员体验卡-1日卡（每人仅可兑1张）</t>
  </si>
  <si>
    <t>傲雪凌峰512</t>
  </si>
  <si>
    <t>林峰</t>
  </si>
  <si>
    <t>2025-04-08 10:26:38 </t>
  </si>
  <si>
    <t>2025-04-08 14:21:04 </t>
  </si>
  <si>
    <t>西门子小小小学徒</t>
  </si>
  <si>
    <t>吴金旺</t>
  </si>
  <si>
    <t>2025-04-07 14:15:10 </t>
  </si>
  <si>
    <t>2025-04-08 14:21:05 </t>
  </si>
  <si>
    <t>150周年鼠标垫</t>
  </si>
  <si>
    <t>Paul_Tang</t>
  </si>
  <si>
    <t>paul小熊</t>
  </si>
  <si>
    <t>张小兔</t>
  </si>
  <si>
    <t>2025-04-07 08:55:04 </t>
  </si>
  <si>
    <t>找答案电机产品实用问答手册（电子版）</t>
  </si>
  <si>
    <t>hello_world123</t>
  </si>
  <si>
    <t>陈义</t>
  </si>
  <si>
    <t>2025-04-07 07:59:42 </t>
  </si>
  <si>
    <t>20220814X248FR</t>
  </si>
  <si>
    <t>手机用户20220814X248FR</t>
  </si>
  <si>
    <t>许凡凡</t>
  </si>
  <si>
    <t>2025-04-06 22:41:18 </t>
  </si>
  <si>
    <t>[体验课]《S7-200 SMART软件及编程精讲》30日课程体验卡</t>
  </si>
  <si>
    <t>AutomationShow</t>
  </si>
  <si>
    <t>张亮</t>
  </si>
  <si>
    <t>2025-04-06 20:22:11 </t>
  </si>
  <si>
    <t>找答案SINUMERIK系列产品问答手册（电子版）</t>
  </si>
  <si>
    <t>机械医生</t>
  </si>
  <si>
    <t>涛</t>
  </si>
  <si>
    <t>2025-04-05 14:59:08 </t>
  </si>
  <si>
    <t>吉咔吉咔 超薄支架蓝牙键盘</t>
  </si>
  <si>
    <t>lzg123</t>
  </si>
  <si>
    <t>LZG123</t>
  </si>
  <si>
    <t>刘振国</t>
  </si>
  <si>
    <t>2025-04-05 08:57:29 </t>
  </si>
  <si>
    <t>szh141251</t>
  </si>
  <si>
    <t>流浮</t>
  </si>
  <si>
    <t>宋振华</t>
  </si>
  <si>
    <t>2025-04-04 08:01:23 </t>
  </si>
  <si>
    <t>yy42</t>
  </si>
  <si>
    <t>yaoyu</t>
  </si>
  <si>
    <t>2025-04-04 07:16:53 </t>
  </si>
  <si>
    <t>2025-04-04 07:16:48 </t>
  </si>
  <si>
    <t>笔记本电脑支架</t>
  </si>
  <si>
    <t>平常客</t>
  </si>
  <si>
    <t>孙克安</t>
  </si>
  <si>
    <t>2025-04-03 15:16:47 </t>
  </si>
  <si>
    <t>XDDESIGN 休闲背包</t>
  </si>
  <si>
    <t>LSK10031639@jsdwgc</t>
  </si>
  <si>
    <t>jsdwgc-lsk</t>
  </si>
  <si>
    <t>梁少康</t>
  </si>
  <si>
    <t>2025-04-03 14:12:33 </t>
  </si>
  <si>
    <t>20190824NH24DX</t>
  </si>
  <si>
    <t>肖肖肖先生</t>
  </si>
  <si>
    <t>肖肖肖肖肖</t>
  </si>
  <si>
    <t>2025-04-03 13:27:28 </t>
  </si>
  <si>
    <t>网易严选电动牙刷</t>
  </si>
  <si>
    <t>pear</t>
  </si>
  <si>
    <t>迷失的梨</t>
  </si>
  <si>
    <t>庞亚利</t>
  </si>
  <si>
    <t>2025-04-03 13:10:53 </t>
  </si>
  <si>
    <t>xuke</t>
  </si>
  <si>
    <t>ashlow</t>
  </si>
  <si>
    <t>徐钦利</t>
  </si>
  <si>
    <t>2025-04-03 12:22:11 </t>
  </si>
  <si>
    <t>久量 LED无线底座台灯</t>
  </si>
  <si>
    <t>大青蛙变工程师</t>
  </si>
  <si>
    <t>徐鑫</t>
  </si>
  <si>
    <t>2025-04-03 11:55:56 </t>
  </si>
  <si>
    <t>timison</t>
  </si>
  <si>
    <t>和光同尘</t>
  </si>
  <si>
    <t>徐金</t>
  </si>
  <si>
    <t>2025-04-03 11:30:10 </t>
  </si>
  <si>
    <t>2025-04-03 11:30:04 </t>
  </si>
  <si>
    <t>手机用户20220408914283</t>
  </si>
  <si>
    <t>何业慧</t>
  </si>
  <si>
    <t>2025-04-03 11:02:26 </t>
  </si>
  <si>
    <t>德世朗 铭爵套装</t>
  </si>
  <si>
    <t>谁怜落叶枯</t>
  </si>
  <si>
    <t>邹远峰</t>
  </si>
  <si>
    <t>2025-04-03 10:59:56 </t>
  </si>
  <si>
    <t>2025-04-08 14:21:12 </t>
  </si>
  <si>
    <t>无线自发电门铃套装</t>
  </si>
  <si>
    <t>201608190FPT80</t>
  </si>
  <si>
    <t>20160819V2F626</t>
  </si>
  <si>
    <t>缪国瑜</t>
  </si>
  <si>
    <t>2025-04-03 07:55:11 </t>
  </si>
  <si>
    <t>Drvien by drive</t>
  </si>
  <si>
    <t>郝睿</t>
  </si>
  <si>
    <t>2025-04-02 08:58:58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</si>
</sst>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134"/>
      <scheme val="minor"/>
    </font>
    <font>
      <sz val="11"/>
      <color theme="1"/>
      <name val="Aptos Narrow"/>
      <family val="2"/>
      <charset val="134"/>
      <scheme val="minor"/>
    </font>
    <font>
      <sz val="18"/>
      <color theme="3"/>
      <name val="Aptos Display"/>
      <family val="2"/>
      <charset val="134"/>
      <scheme val="major"/>
    </font>
    <font>
      <b/>
      <sz val="15"/>
      <color theme="3"/>
      <name val="Aptos Narrow"/>
      <family val="2"/>
      <charset val="134"/>
      <scheme val="minor"/>
    </font>
    <font>
      <b/>
      <sz val="13"/>
      <color theme="3"/>
      <name val="Aptos Narrow"/>
      <family val="2"/>
      <charset val="134"/>
      <scheme val="minor"/>
    </font>
    <font>
      <b/>
      <sz val="11"/>
      <color theme="3"/>
      <name val="Aptos Narrow"/>
      <family val="2"/>
      <charset val="134"/>
      <scheme val="minor"/>
    </font>
    <font>
      <sz val="11"/>
      <color rgb="FF006100"/>
      <name val="Aptos Narrow"/>
      <family val="2"/>
      <charset val="134"/>
      <scheme val="minor"/>
    </font>
    <font>
      <sz val="11"/>
      <color rgb="FF9C0006"/>
      <name val="Aptos Narrow"/>
      <family val="2"/>
      <charset val="134"/>
      <scheme val="minor"/>
    </font>
    <font>
      <sz val="11"/>
      <color rgb="FF9C5700"/>
      <name val="Aptos Narrow"/>
      <family val="2"/>
      <charset val="134"/>
      <scheme val="minor"/>
    </font>
    <font>
      <sz val="11"/>
      <color rgb="FF3F3F76"/>
      <name val="Aptos Narrow"/>
      <family val="2"/>
      <charset val="134"/>
      <scheme val="minor"/>
    </font>
    <font>
      <b/>
      <sz val="11"/>
      <color rgb="FF3F3F3F"/>
      <name val="Aptos Narrow"/>
      <family val="2"/>
      <charset val="134"/>
      <scheme val="minor"/>
    </font>
    <font>
      <b/>
      <sz val="11"/>
      <color rgb="FFFA7D00"/>
      <name val="Aptos Narrow"/>
      <family val="2"/>
      <charset val="134"/>
      <scheme val="minor"/>
    </font>
    <font>
      <sz val="11"/>
      <color rgb="FFFA7D00"/>
      <name val="Aptos Narrow"/>
      <family val="2"/>
      <charset val="134"/>
      <scheme val="minor"/>
    </font>
    <font>
      <b/>
      <sz val="11"/>
      <color theme="0"/>
      <name val="Aptos Narrow"/>
      <family val="2"/>
      <charset val="134"/>
      <scheme val="minor"/>
    </font>
    <font>
      <sz val="11"/>
      <color rgb="FFFF0000"/>
      <name val="Aptos Narrow"/>
      <family val="2"/>
      <charset val="134"/>
      <scheme val="minor"/>
    </font>
    <font>
      <i/>
      <sz val="11"/>
      <color rgb="FF7F7F7F"/>
      <name val="Aptos Narrow"/>
      <family val="2"/>
      <charset val="134"/>
      <scheme val="minor"/>
    </font>
    <font>
      <b/>
      <sz val="11"/>
      <color theme="1"/>
      <name val="Aptos Narrow"/>
      <family val="2"/>
      <charset val="134"/>
      <scheme val="minor"/>
    </font>
    <font>
      <sz val="11"/>
      <color theme="0"/>
      <name val="Aptos Narrow"/>
      <family val="2"/>
      <charset val="134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>
      <alignment vertical="center"/>
    </xf>
  </cellStyleXfs>
  <cellXfs count="7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8" fillId="34" borderId="10" xfId="0" applyFont="1" applyFill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35" borderId="10" xfId="0" applyFont="1" applyFill="1" applyBorder="1" applyAlignment="1">
      <alignment wrapText="1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2" xfId="42" xr:uid="{CCB6B368-CE95-4631-A021-7BE324226FD1}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emens-my.sharepoint.com/personal/jianting_wang_ext_siemens_com/Documents/DS/&#22870;&#21697;&#21457;&#25918;/20250408&#20817;&#22870;.xlsx" TargetMode="External"/><Relationship Id="rId1" Type="http://schemas.openxmlformats.org/officeDocument/2006/relationships/externalLinkPath" Target="20250408&#20817;&#2287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原表 "/>
      <sheetName val="实物奖品"/>
      <sheetName val="电子版"/>
      <sheetName val="SQL"/>
    </sheetNames>
    <sheetDataSet>
      <sheetData sheetId="0"/>
      <sheetData sheetId="1"/>
      <sheetData sheetId="2"/>
      <sheetData sheetId="3">
        <row r="1">
          <cell r="J1" t="str">
            <v>用户ID</v>
          </cell>
          <cell r="K1" t="str">
            <v>回答数</v>
          </cell>
          <cell r="L1" t="str">
            <v>提问数</v>
          </cell>
          <cell r="M1" t="str">
            <v>发帖数</v>
          </cell>
          <cell r="N1" t="str">
            <v>论坛经验</v>
          </cell>
          <cell r="O1" t="str">
            <v>找答案积分</v>
          </cell>
          <cell r="P1" t="str">
            <v>IsPrime</v>
          </cell>
          <cell r="Q1" t="str">
            <v>VIPType</v>
          </cell>
        </row>
        <row r="2">
          <cell r="J2">
            <v>47899</v>
          </cell>
          <cell r="K2">
            <v>190</v>
          </cell>
          <cell r="L2">
            <v>1</v>
          </cell>
          <cell r="M2">
            <v>368</v>
          </cell>
          <cell r="N2">
            <v>7413</v>
          </cell>
          <cell r="O2">
            <v>33445</v>
          </cell>
          <cell r="P2">
            <v>0</v>
          </cell>
          <cell r="Q2">
            <v>5</v>
          </cell>
        </row>
        <row r="3">
          <cell r="J3">
            <v>86768</v>
          </cell>
          <cell r="K3">
            <v>4</v>
          </cell>
          <cell r="L3">
            <v>2</v>
          </cell>
          <cell r="M3">
            <v>166</v>
          </cell>
          <cell r="N3">
            <v>13920</v>
          </cell>
          <cell r="O3">
            <v>11463</v>
          </cell>
          <cell r="P3">
            <v>0</v>
          </cell>
          <cell r="Q3">
            <v>5</v>
          </cell>
        </row>
        <row r="4">
          <cell r="J4">
            <v>106754</v>
          </cell>
          <cell r="K4"/>
          <cell r="L4"/>
          <cell r="M4">
            <v>23</v>
          </cell>
          <cell r="N4">
            <v>7012</v>
          </cell>
          <cell r="O4">
            <v>2241</v>
          </cell>
          <cell r="P4">
            <v>0</v>
          </cell>
          <cell r="Q4">
            <v>2</v>
          </cell>
        </row>
        <row r="5">
          <cell r="J5">
            <v>216504</v>
          </cell>
          <cell r="K5">
            <v>19</v>
          </cell>
          <cell r="L5"/>
          <cell r="M5">
            <v>147</v>
          </cell>
          <cell r="N5">
            <v>1749</v>
          </cell>
          <cell r="O5">
            <v>18955</v>
          </cell>
          <cell r="P5">
            <v>0</v>
          </cell>
          <cell r="Q5">
            <v>4</v>
          </cell>
        </row>
        <row r="6">
          <cell r="J6">
            <v>297922</v>
          </cell>
          <cell r="K6"/>
          <cell r="L6"/>
          <cell r="M6">
            <v>1</v>
          </cell>
          <cell r="N6">
            <v>2547</v>
          </cell>
          <cell r="O6">
            <v>1589</v>
          </cell>
          <cell r="P6">
            <v>0</v>
          </cell>
          <cell r="Q6">
            <v>1</v>
          </cell>
        </row>
        <row r="7">
          <cell r="J7">
            <v>353710</v>
          </cell>
          <cell r="K7">
            <v>6</v>
          </cell>
          <cell r="L7"/>
          <cell r="M7">
            <v>45</v>
          </cell>
          <cell r="N7">
            <v>2221</v>
          </cell>
          <cell r="O7">
            <v>3641</v>
          </cell>
          <cell r="P7">
            <v>0</v>
          </cell>
          <cell r="Q7">
            <v>2</v>
          </cell>
        </row>
        <row r="8">
          <cell r="J8">
            <v>374567</v>
          </cell>
          <cell r="K8">
            <v>39</v>
          </cell>
          <cell r="L8"/>
          <cell r="M8">
            <v>99</v>
          </cell>
          <cell r="N8">
            <v>1479</v>
          </cell>
          <cell r="O8">
            <v>1391</v>
          </cell>
          <cell r="P8">
            <v>0</v>
          </cell>
          <cell r="Q8">
            <v>3</v>
          </cell>
        </row>
        <row r="9">
          <cell r="J9">
            <v>388313</v>
          </cell>
          <cell r="K9"/>
          <cell r="L9">
            <v>1</v>
          </cell>
          <cell r="M9">
            <v>5</v>
          </cell>
          <cell r="N9">
            <v>629</v>
          </cell>
          <cell r="O9">
            <v>633</v>
          </cell>
          <cell r="P9">
            <v>0</v>
          </cell>
          <cell r="Q9">
            <v>1</v>
          </cell>
        </row>
        <row r="10">
          <cell r="J10">
            <v>453025</v>
          </cell>
          <cell r="K10"/>
          <cell r="L10"/>
          <cell r="M10">
            <v>18</v>
          </cell>
          <cell r="N10">
            <v>243</v>
          </cell>
          <cell r="O10">
            <v>225</v>
          </cell>
          <cell r="P10">
            <v>0</v>
          </cell>
          <cell r="Q10">
            <v>1</v>
          </cell>
        </row>
        <row r="11">
          <cell r="J11">
            <v>528982</v>
          </cell>
          <cell r="K11">
            <v>376</v>
          </cell>
          <cell r="L11">
            <v>32</v>
          </cell>
          <cell r="M11">
            <v>128</v>
          </cell>
          <cell r="N11">
            <v>966</v>
          </cell>
          <cell r="O11">
            <v>32614</v>
          </cell>
          <cell r="P11">
            <v>1</v>
          </cell>
          <cell r="Q11">
            <v>5</v>
          </cell>
        </row>
        <row r="12">
          <cell r="J12">
            <v>693332</v>
          </cell>
          <cell r="K12">
            <v>6</v>
          </cell>
          <cell r="L12"/>
          <cell r="M12">
            <v>133</v>
          </cell>
          <cell r="N12">
            <v>2982</v>
          </cell>
          <cell r="O12">
            <v>1522</v>
          </cell>
          <cell r="P12">
            <v>0</v>
          </cell>
          <cell r="Q12">
            <v>3</v>
          </cell>
        </row>
        <row r="13">
          <cell r="J13">
            <v>67794</v>
          </cell>
          <cell r="K13">
            <v>1500</v>
          </cell>
          <cell r="L13">
            <v>18</v>
          </cell>
          <cell r="M13">
            <v>1760</v>
          </cell>
          <cell r="N13">
            <v>8930</v>
          </cell>
          <cell r="O13">
            <v>14011</v>
          </cell>
          <cell r="P13">
            <v>0</v>
          </cell>
          <cell r="Q13">
            <v>5</v>
          </cell>
        </row>
        <row r="14">
          <cell r="J14">
            <v>103058</v>
          </cell>
          <cell r="K14">
            <v>1658</v>
          </cell>
          <cell r="L14"/>
          <cell r="M14">
            <v>252</v>
          </cell>
          <cell r="N14">
            <v>5690</v>
          </cell>
          <cell r="O14">
            <v>57334</v>
          </cell>
          <cell r="P14">
            <v>0</v>
          </cell>
          <cell r="Q14">
            <v>5</v>
          </cell>
        </row>
        <row r="15">
          <cell r="J15">
            <v>108085</v>
          </cell>
          <cell r="K15">
            <v>335</v>
          </cell>
          <cell r="L15"/>
          <cell r="M15">
            <v>16</v>
          </cell>
          <cell r="N15">
            <v>4800</v>
          </cell>
          <cell r="O15">
            <v>20853</v>
          </cell>
          <cell r="P15">
            <v>0</v>
          </cell>
          <cell r="Q15">
            <v>5</v>
          </cell>
        </row>
        <row r="16">
          <cell r="J16">
            <v>273889</v>
          </cell>
          <cell r="K16">
            <v>1</v>
          </cell>
          <cell r="L16"/>
          <cell r="M16">
            <v>9</v>
          </cell>
          <cell r="N16">
            <v>2771</v>
          </cell>
          <cell r="O16">
            <v>1390</v>
          </cell>
          <cell r="P16">
            <v>0</v>
          </cell>
          <cell r="Q16">
            <v>2</v>
          </cell>
        </row>
        <row r="17">
          <cell r="J17">
            <v>350309</v>
          </cell>
          <cell r="K17">
            <v>1038</v>
          </cell>
          <cell r="L17">
            <v>2</v>
          </cell>
          <cell r="M17">
            <v>503</v>
          </cell>
          <cell r="N17">
            <v>4776</v>
          </cell>
          <cell r="O17">
            <v>54814</v>
          </cell>
          <cell r="P17">
            <v>1</v>
          </cell>
          <cell r="Q17">
            <v>5</v>
          </cell>
        </row>
        <row r="18">
          <cell r="J18">
            <v>366526</v>
          </cell>
          <cell r="K18"/>
          <cell r="L18"/>
          <cell r="M18">
            <v>26</v>
          </cell>
          <cell r="N18">
            <v>246</v>
          </cell>
          <cell r="O18">
            <v>267</v>
          </cell>
          <cell r="P18">
            <v>0</v>
          </cell>
          <cell r="Q18">
            <v>3</v>
          </cell>
        </row>
        <row r="19">
          <cell r="J19">
            <v>382537</v>
          </cell>
          <cell r="K19"/>
          <cell r="L19">
            <v>4</v>
          </cell>
          <cell r="M19">
            <v>1</v>
          </cell>
          <cell r="N19">
            <v>478</v>
          </cell>
          <cell r="O19">
            <v>427</v>
          </cell>
          <cell r="P19">
            <v>0</v>
          </cell>
          <cell r="Q19">
            <v>2</v>
          </cell>
        </row>
        <row r="20">
          <cell r="J20">
            <v>418824</v>
          </cell>
          <cell r="K20">
            <v>675</v>
          </cell>
          <cell r="L20">
            <v>1</v>
          </cell>
          <cell r="M20">
            <v>395</v>
          </cell>
          <cell r="N20">
            <v>2638</v>
          </cell>
          <cell r="O20">
            <v>19829</v>
          </cell>
          <cell r="P20">
            <v>1</v>
          </cell>
          <cell r="Q20">
            <v>5</v>
          </cell>
        </row>
        <row r="21">
          <cell r="J21">
            <v>466585</v>
          </cell>
          <cell r="K21">
            <v>191</v>
          </cell>
          <cell r="L21">
            <v>17</v>
          </cell>
          <cell r="M21">
            <v>136</v>
          </cell>
          <cell r="N21">
            <v>3775</v>
          </cell>
          <cell r="O21">
            <v>29403</v>
          </cell>
          <cell r="P21">
            <v>0</v>
          </cell>
          <cell r="Q21">
            <v>5</v>
          </cell>
        </row>
        <row r="22">
          <cell r="J22">
            <v>627090</v>
          </cell>
          <cell r="K22">
            <v>38</v>
          </cell>
          <cell r="L22"/>
          <cell r="M22">
            <v>12</v>
          </cell>
          <cell r="N22">
            <v>399</v>
          </cell>
          <cell r="O22">
            <v>481</v>
          </cell>
          <cell r="P22">
            <v>0</v>
          </cell>
          <cell r="Q22">
            <v>2</v>
          </cell>
        </row>
        <row r="25">
          <cell r="J25"/>
          <cell r="K25"/>
          <cell r="L25"/>
          <cell r="M25"/>
          <cell r="N25"/>
          <cell r="O25"/>
          <cell r="P25"/>
          <cell r="Q25"/>
        </row>
        <row r="26">
          <cell r="J26"/>
          <cell r="K26"/>
          <cell r="L26"/>
          <cell r="M26"/>
          <cell r="N26"/>
          <cell r="O26"/>
          <cell r="P26"/>
          <cell r="Q26"/>
        </row>
        <row r="27">
          <cell r="J27"/>
          <cell r="K27"/>
          <cell r="L27"/>
          <cell r="M27"/>
          <cell r="N27"/>
          <cell r="O27"/>
          <cell r="P27"/>
          <cell r="Q27"/>
        </row>
        <row r="28">
          <cell r="J28"/>
          <cell r="K28"/>
          <cell r="L28"/>
          <cell r="M28"/>
          <cell r="N28"/>
          <cell r="O28"/>
          <cell r="P28"/>
          <cell r="Q28"/>
        </row>
        <row r="29">
          <cell r="J29"/>
          <cell r="K29"/>
          <cell r="L29"/>
          <cell r="M29"/>
          <cell r="N29"/>
          <cell r="O29"/>
          <cell r="P29"/>
          <cell r="Q29"/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AE9D-9D86-4C1E-9981-751DBD7E044A}">
  <dimension ref="A1:P60"/>
  <sheetViews>
    <sheetView showGridLines="0" tabSelected="1" topLeftCell="A20" zoomScale="51" workbookViewId="0">
      <selection activeCell="C28" sqref="C28"/>
    </sheetView>
  </sheetViews>
  <sheetFormatPr defaultRowHeight="14" x14ac:dyDescent="0.25"/>
  <cols>
    <col min="1" max="1" width="34.90625" bestFit="1" customWidth="1"/>
    <col min="2" max="2" width="21.08984375" bestFit="1" customWidth="1"/>
    <col min="3" max="3" width="9.90625" bestFit="1" customWidth="1"/>
    <col min="4" max="4" width="8.08984375" bestFit="1" customWidth="1"/>
    <col min="5" max="6" width="16.36328125" bestFit="1" customWidth="1"/>
    <col min="7" max="7" width="8.08984375" customWidth="1"/>
    <col min="8" max="8" width="8.08984375" bestFit="1" customWidth="1"/>
    <col min="9" max="9" width="25.90625" style="3" customWidth="1"/>
    <col min="10" max="10" width="14.08984375" style="3" customWidth="1"/>
    <col min="11" max="11" width="14" style="3" customWidth="1"/>
  </cols>
  <sheetData>
    <row r="1" spans="1:16" s="1" customFormat="1" ht="2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15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ht="39" x14ac:dyDescent="0.3">
      <c r="A2" s="6" t="s">
        <v>22</v>
      </c>
      <c r="B2" s="6">
        <v>353710</v>
      </c>
      <c r="C2" s="6" t="s">
        <v>23</v>
      </c>
      <c r="D2" s="6" t="s">
        <v>23</v>
      </c>
      <c r="E2" s="6" t="s">
        <v>24</v>
      </c>
      <c r="F2" s="6" t="s">
        <v>17</v>
      </c>
      <c r="G2" s="6" t="s">
        <v>25</v>
      </c>
      <c r="H2" s="6" t="s">
        <v>26</v>
      </c>
      <c r="I2" s="6" t="s">
        <v>14</v>
      </c>
      <c r="J2" s="6">
        <f>VLOOKUP(B2,[1]SQL!J:Q,2,0)</f>
        <v>6</v>
      </c>
      <c r="K2" s="6">
        <f>VLOOKUP(B2,[1]SQL!J:Q,3,0)</f>
        <v>0</v>
      </c>
      <c r="L2" s="6">
        <f>VLOOKUP(B2,[1]SQL!J:Q,4,0)</f>
        <v>45</v>
      </c>
      <c r="M2" s="6">
        <f>VLOOKUP(B2,[1]SQL!J:Q,5,0)</f>
        <v>2221</v>
      </c>
      <c r="N2" s="6">
        <f>VLOOKUP(B2,[1]SQL!J:Q,6,0)</f>
        <v>3641</v>
      </c>
      <c r="O2" s="6">
        <f>VLOOKUP(B2,[1]SQL!J:Q,7,0)</f>
        <v>0</v>
      </c>
      <c r="P2" s="6">
        <f>VLOOKUP(B2,[1]SQL!J:Q,8,0)</f>
        <v>2</v>
      </c>
    </row>
    <row r="3" spans="1:16" ht="39" x14ac:dyDescent="0.3">
      <c r="A3" s="6" t="s">
        <v>21</v>
      </c>
      <c r="B3" s="6">
        <v>382537</v>
      </c>
      <c r="C3" s="6">
        <v>20181108897004</v>
      </c>
      <c r="D3" s="6" t="s">
        <v>27</v>
      </c>
      <c r="E3" s="6" t="s">
        <v>28</v>
      </c>
      <c r="F3" s="6" t="s">
        <v>17</v>
      </c>
      <c r="G3" s="6" t="s">
        <v>29</v>
      </c>
      <c r="H3" s="6" t="s">
        <v>30</v>
      </c>
      <c r="I3" s="6" t="s">
        <v>14</v>
      </c>
      <c r="J3" s="6">
        <f>VLOOKUP(B3,[1]SQL!J:Q,2,0)</f>
        <v>0</v>
      </c>
      <c r="K3" s="6">
        <f>VLOOKUP(B3,[1]SQL!J:Q,3,0)</f>
        <v>4</v>
      </c>
      <c r="L3" s="6">
        <f>VLOOKUP(B3,[1]SQL!J:Q,4,0)</f>
        <v>1</v>
      </c>
      <c r="M3" s="6">
        <f>VLOOKUP(B3,[1]SQL!J:Q,5,0)</f>
        <v>478</v>
      </c>
      <c r="N3" s="6">
        <f>VLOOKUP(B3,[1]SQL!J:Q,6,0)</f>
        <v>427</v>
      </c>
      <c r="O3" s="6">
        <f>VLOOKUP(B3,[1]SQL!J:Q,7,0)</f>
        <v>0</v>
      </c>
      <c r="P3" s="6">
        <f>VLOOKUP(B3,[1]SQL!J:Q,8,0)</f>
        <v>2</v>
      </c>
    </row>
    <row r="4" spans="1:16" ht="39" x14ac:dyDescent="0.3">
      <c r="A4" s="6" t="s">
        <v>31</v>
      </c>
      <c r="B4" s="6">
        <v>273889</v>
      </c>
      <c r="C4" s="6" t="s">
        <v>32</v>
      </c>
      <c r="D4" s="6" t="s">
        <v>33</v>
      </c>
      <c r="E4" s="6" t="s">
        <v>34</v>
      </c>
      <c r="F4" s="6" t="s">
        <v>17</v>
      </c>
      <c r="G4" s="6" t="s">
        <v>35</v>
      </c>
      <c r="H4" s="6" t="s">
        <v>30</v>
      </c>
      <c r="I4" s="6" t="s">
        <v>14</v>
      </c>
      <c r="J4" s="6">
        <f>VLOOKUP(B4,[1]SQL!J:Q,2,0)</f>
        <v>1</v>
      </c>
      <c r="K4" s="6">
        <f>VLOOKUP(B4,[1]SQL!J:Q,3,0)</f>
        <v>0</v>
      </c>
      <c r="L4" s="6">
        <f>VLOOKUP(B4,[1]SQL!J:Q,4,0)</f>
        <v>9</v>
      </c>
      <c r="M4" s="6">
        <f>VLOOKUP(B4,[1]SQL!J:Q,5,0)</f>
        <v>2771</v>
      </c>
      <c r="N4" s="6">
        <f>VLOOKUP(B4,[1]SQL!J:Q,6,0)</f>
        <v>1390</v>
      </c>
      <c r="O4" s="6">
        <f>VLOOKUP(B4,[1]SQL!J:Q,7,0)</f>
        <v>0</v>
      </c>
      <c r="P4" s="6">
        <f>VLOOKUP(B4,[1]SQL!J:Q,8,0)</f>
        <v>2</v>
      </c>
    </row>
    <row r="5" spans="1:16" ht="39" x14ac:dyDescent="0.3">
      <c r="A5" s="6" t="s">
        <v>36</v>
      </c>
      <c r="B5" s="6">
        <v>528982</v>
      </c>
      <c r="C5" s="6">
        <v>20210728814108</v>
      </c>
      <c r="D5" s="6" t="s">
        <v>37</v>
      </c>
      <c r="E5" s="6" t="s">
        <v>38</v>
      </c>
      <c r="F5" s="6" t="s">
        <v>17</v>
      </c>
      <c r="G5" s="6" t="s">
        <v>39</v>
      </c>
      <c r="H5" s="6" t="s">
        <v>30</v>
      </c>
      <c r="I5" s="6" t="s">
        <v>14</v>
      </c>
      <c r="J5" s="6">
        <f>VLOOKUP(B5,[1]SQL!J:Q,2,0)</f>
        <v>376</v>
      </c>
      <c r="K5" s="6">
        <f>VLOOKUP(B5,[1]SQL!J:Q,3,0)</f>
        <v>32</v>
      </c>
      <c r="L5" s="6">
        <f>VLOOKUP(B5,[1]SQL!J:Q,4,0)</f>
        <v>128</v>
      </c>
      <c r="M5" s="6">
        <f>VLOOKUP(B5,[1]SQL!J:Q,5,0)</f>
        <v>966</v>
      </c>
      <c r="N5" s="6">
        <f>VLOOKUP(B5,[1]SQL!J:Q,6,0)</f>
        <v>32614</v>
      </c>
      <c r="O5" s="6">
        <f>VLOOKUP(B5,[1]SQL!J:Q,7,0)</f>
        <v>1</v>
      </c>
      <c r="P5" s="6">
        <f>VLOOKUP(B5,[1]SQL!J:Q,8,0)</f>
        <v>5</v>
      </c>
    </row>
    <row r="6" spans="1:16" ht="52" x14ac:dyDescent="0.3">
      <c r="A6" s="6" t="s">
        <v>19</v>
      </c>
      <c r="B6" s="6">
        <v>693332</v>
      </c>
      <c r="C6" s="6" t="s">
        <v>40</v>
      </c>
      <c r="D6" s="6" t="s">
        <v>41</v>
      </c>
      <c r="E6" s="6" t="s">
        <v>42</v>
      </c>
      <c r="F6" s="6" t="s">
        <v>17</v>
      </c>
      <c r="G6" s="6" t="s">
        <v>43</v>
      </c>
      <c r="H6" s="6" t="s">
        <v>30</v>
      </c>
      <c r="I6" s="6" t="s">
        <v>14</v>
      </c>
      <c r="J6" s="6">
        <f>VLOOKUP(B6,[1]SQL!J:Q,2,0)</f>
        <v>6</v>
      </c>
      <c r="K6" s="6">
        <f>VLOOKUP(B6,[1]SQL!J:Q,3,0)</f>
        <v>0</v>
      </c>
      <c r="L6" s="6">
        <f>VLOOKUP(B6,[1]SQL!J:Q,4,0)</f>
        <v>133</v>
      </c>
      <c r="M6" s="6">
        <f>VLOOKUP(B6,[1]SQL!J:Q,5,0)</f>
        <v>2982</v>
      </c>
      <c r="N6" s="6">
        <f>VLOOKUP(B6,[1]SQL!J:Q,6,0)</f>
        <v>1522</v>
      </c>
      <c r="O6" s="6">
        <f>VLOOKUP(B6,[1]SQL!J:Q,7,0)</f>
        <v>0</v>
      </c>
      <c r="P6" s="6">
        <f>VLOOKUP(B6,[1]SQL!J:Q,8,0)</f>
        <v>3</v>
      </c>
    </row>
    <row r="7" spans="1:16" ht="39" x14ac:dyDescent="0.3">
      <c r="A7" s="6" t="s">
        <v>44</v>
      </c>
      <c r="B7" s="6">
        <v>366526</v>
      </c>
      <c r="C7" s="6">
        <v>20180616978218</v>
      </c>
      <c r="D7" s="6" t="s">
        <v>45</v>
      </c>
      <c r="E7" s="6" t="s">
        <v>46</v>
      </c>
      <c r="F7" s="6" t="s">
        <v>17</v>
      </c>
      <c r="G7" s="6" t="s">
        <v>47</v>
      </c>
      <c r="H7" s="6" t="s">
        <v>30</v>
      </c>
      <c r="I7" s="6" t="s">
        <v>14</v>
      </c>
      <c r="J7" s="6">
        <f>VLOOKUP(B7,[1]SQL!J:Q,2,0)</f>
        <v>0</v>
      </c>
      <c r="K7" s="6">
        <f>VLOOKUP(B7,[1]SQL!J:Q,3,0)</f>
        <v>0</v>
      </c>
      <c r="L7" s="6">
        <f>VLOOKUP(B7,[1]SQL!J:Q,4,0)</f>
        <v>26</v>
      </c>
      <c r="M7" s="6">
        <f>VLOOKUP(B7,[1]SQL!J:Q,5,0)</f>
        <v>246</v>
      </c>
      <c r="N7" s="6">
        <f>VLOOKUP(B7,[1]SQL!J:Q,6,0)</f>
        <v>267</v>
      </c>
      <c r="O7" s="6">
        <f>VLOOKUP(B7,[1]SQL!J:Q,7,0)</f>
        <v>0</v>
      </c>
      <c r="P7" s="6">
        <f>VLOOKUP(B7,[1]SQL!J:Q,8,0)</f>
        <v>3</v>
      </c>
    </row>
    <row r="8" spans="1:16" ht="39" x14ac:dyDescent="0.3">
      <c r="A8" s="6" t="s">
        <v>48</v>
      </c>
      <c r="B8" s="6">
        <v>453025</v>
      </c>
      <c r="C8" s="6">
        <v>20200420488899</v>
      </c>
      <c r="D8" s="6" t="s">
        <v>49</v>
      </c>
      <c r="E8" s="6" t="s">
        <v>50</v>
      </c>
      <c r="F8" s="6" t="s">
        <v>17</v>
      </c>
      <c r="G8" s="6" t="s">
        <v>51</v>
      </c>
      <c r="H8" s="6" t="s">
        <v>30</v>
      </c>
      <c r="I8" s="6" t="s">
        <v>14</v>
      </c>
      <c r="J8" s="6">
        <f>VLOOKUP(B8,[1]SQL!J:Q,2,0)</f>
        <v>0</v>
      </c>
      <c r="K8" s="6">
        <f>VLOOKUP(B8,[1]SQL!J:Q,3,0)</f>
        <v>0</v>
      </c>
      <c r="L8" s="6">
        <f>VLOOKUP(B8,[1]SQL!J:Q,4,0)</f>
        <v>18</v>
      </c>
      <c r="M8" s="6">
        <f>VLOOKUP(B8,[1]SQL!J:Q,5,0)</f>
        <v>243</v>
      </c>
      <c r="N8" s="6">
        <f>VLOOKUP(B8,[1]SQL!J:Q,6,0)</f>
        <v>225</v>
      </c>
      <c r="O8" s="6">
        <f>VLOOKUP(B8,[1]SQL!J:Q,7,0)</f>
        <v>0</v>
      </c>
      <c r="P8" s="6">
        <f>VLOOKUP(B8,[1]SQL!J:Q,8,0)</f>
        <v>1</v>
      </c>
    </row>
    <row r="9" spans="1:16" ht="39" x14ac:dyDescent="0.3">
      <c r="A9" s="6" t="s">
        <v>52</v>
      </c>
      <c r="B9" s="6">
        <v>108085</v>
      </c>
      <c r="C9" s="6" t="s">
        <v>53</v>
      </c>
      <c r="D9" s="6" t="s">
        <v>54</v>
      </c>
      <c r="E9" s="6" t="s">
        <v>55</v>
      </c>
      <c r="F9" s="6" t="s">
        <v>17</v>
      </c>
      <c r="G9" s="6" t="s">
        <v>56</v>
      </c>
      <c r="H9" s="6" t="s">
        <v>30</v>
      </c>
      <c r="I9" s="6" t="s">
        <v>14</v>
      </c>
      <c r="J9" s="6">
        <f>VLOOKUP(B9,[1]SQL!J:Q,2,0)</f>
        <v>335</v>
      </c>
      <c r="K9" s="6">
        <f>VLOOKUP(B9,[1]SQL!J:Q,3,0)</f>
        <v>0</v>
      </c>
      <c r="L9" s="6">
        <f>VLOOKUP(B9,[1]SQL!J:Q,4,0)</f>
        <v>16</v>
      </c>
      <c r="M9" s="6">
        <f>VLOOKUP(B9,[1]SQL!J:Q,5,0)</f>
        <v>4800</v>
      </c>
      <c r="N9" s="6">
        <f>VLOOKUP(B9,[1]SQL!J:Q,6,0)</f>
        <v>20853</v>
      </c>
      <c r="O9" s="6">
        <f>VLOOKUP(B9,[1]SQL!J:Q,7,0)</f>
        <v>0</v>
      </c>
      <c r="P9" s="6">
        <f>VLOOKUP(B9,[1]SQL!J:Q,8,0)</f>
        <v>5</v>
      </c>
    </row>
    <row r="10" spans="1:16" ht="39" x14ac:dyDescent="0.3">
      <c r="A10" s="6" t="s">
        <v>31</v>
      </c>
      <c r="B10" s="6">
        <v>103058</v>
      </c>
      <c r="C10" s="6" t="s">
        <v>57</v>
      </c>
      <c r="D10" s="6" t="s">
        <v>58</v>
      </c>
      <c r="E10" s="6" t="s">
        <v>59</v>
      </c>
      <c r="F10" s="6" t="s">
        <v>17</v>
      </c>
      <c r="G10" s="6" t="s">
        <v>60</v>
      </c>
      <c r="H10" s="6" t="s">
        <v>30</v>
      </c>
      <c r="I10" s="6" t="s">
        <v>14</v>
      </c>
      <c r="J10" s="6">
        <f>VLOOKUP(B10,[1]SQL!J:Q,2,0)</f>
        <v>1658</v>
      </c>
      <c r="K10" s="6">
        <f>VLOOKUP(B10,[1]SQL!J:Q,3,0)</f>
        <v>0</v>
      </c>
      <c r="L10" s="6">
        <f>VLOOKUP(B10,[1]SQL!J:Q,4,0)</f>
        <v>252</v>
      </c>
      <c r="M10" s="6">
        <f>VLOOKUP(B10,[1]SQL!J:Q,5,0)</f>
        <v>5690</v>
      </c>
      <c r="N10" s="6">
        <f>VLOOKUP(B10,[1]SQL!J:Q,6,0)</f>
        <v>57334</v>
      </c>
      <c r="O10" s="6">
        <f>VLOOKUP(B10,[1]SQL!J:Q,7,0)</f>
        <v>0</v>
      </c>
      <c r="P10" s="6">
        <f>VLOOKUP(B10,[1]SQL!J:Q,8,0)</f>
        <v>5</v>
      </c>
    </row>
    <row r="11" spans="1:16" ht="39" x14ac:dyDescent="0.3">
      <c r="A11" s="6" t="s">
        <v>19</v>
      </c>
      <c r="B11" s="6">
        <v>216504</v>
      </c>
      <c r="C11" s="6" t="s">
        <v>61</v>
      </c>
      <c r="D11" s="6" t="s">
        <v>61</v>
      </c>
      <c r="E11" s="6" t="s">
        <v>62</v>
      </c>
      <c r="F11" s="6" t="s">
        <v>17</v>
      </c>
      <c r="G11" s="6" t="s">
        <v>63</v>
      </c>
      <c r="H11" s="6" t="s">
        <v>30</v>
      </c>
      <c r="I11" s="6" t="s">
        <v>14</v>
      </c>
      <c r="J11" s="6">
        <f>VLOOKUP(B11,[1]SQL!J:Q,2,0)</f>
        <v>19</v>
      </c>
      <c r="K11" s="6">
        <f>VLOOKUP(B11,[1]SQL!J:Q,3,0)</f>
        <v>0</v>
      </c>
      <c r="L11" s="6">
        <f>VLOOKUP(B11,[1]SQL!J:Q,4,0)</f>
        <v>147</v>
      </c>
      <c r="M11" s="6">
        <f>VLOOKUP(B11,[1]SQL!J:Q,5,0)</f>
        <v>1749</v>
      </c>
      <c r="N11" s="6">
        <f>VLOOKUP(B11,[1]SQL!J:Q,6,0)</f>
        <v>18955</v>
      </c>
      <c r="O11" s="6">
        <f>VLOOKUP(B11,[1]SQL!J:Q,7,0)</f>
        <v>0</v>
      </c>
      <c r="P11" s="6">
        <f>VLOOKUP(B11,[1]SQL!J:Q,8,0)</f>
        <v>4</v>
      </c>
    </row>
    <row r="12" spans="1:16" ht="39" x14ac:dyDescent="0.3">
      <c r="A12" s="6" t="s">
        <v>19</v>
      </c>
      <c r="B12" s="6">
        <v>216504</v>
      </c>
      <c r="C12" s="6" t="s">
        <v>61</v>
      </c>
      <c r="D12" s="6" t="s">
        <v>61</v>
      </c>
      <c r="E12" s="6" t="s">
        <v>62</v>
      </c>
      <c r="F12" s="6" t="s">
        <v>17</v>
      </c>
      <c r="G12" s="6" t="s">
        <v>64</v>
      </c>
      <c r="H12" s="6" t="s">
        <v>30</v>
      </c>
      <c r="I12" s="6" t="s">
        <v>14</v>
      </c>
      <c r="J12" s="6">
        <f>VLOOKUP(B12,[1]SQL!J:Q,2,0)</f>
        <v>19</v>
      </c>
      <c r="K12" s="6">
        <f>VLOOKUP(B12,[1]SQL!J:Q,3,0)</f>
        <v>0</v>
      </c>
      <c r="L12" s="6">
        <f>VLOOKUP(B12,[1]SQL!J:Q,4,0)</f>
        <v>147</v>
      </c>
      <c r="M12" s="6">
        <f>VLOOKUP(B12,[1]SQL!J:Q,5,0)</f>
        <v>1749</v>
      </c>
      <c r="N12" s="6">
        <f>VLOOKUP(B12,[1]SQL!J:Q,6,0)</f>
        <v>18955</v>
      </c>
      <c r="O12" s="6">
        <f>VLOOKUP(B12,[1]SQL!J:Q,7,0)</f>
        <v>0</v>
      </c>
      <c r="P12" s="6">
        <f>VLOOKUP(B12,[1]SQL!J:Q,8,0)</f>
        <v>4</v>
      </c>
    </row>
    <row r="13" spans="1:16" ht="39" x14ac:dyDescent="0.3">
      <c r="A13" s="6" t="s">
        <v>65</v>
      </c>
      <c r="B13" s="6">
        <v>67794</v>
      </c>
      <c r="C13" s="6" t="s">
        <v>66</v>
      </c>
      <c r="D13" s="6" t="s">
        <v>66</v>
      </c>
      <c r="E13" s="6" t="s">
        <v>67</v>
      </c>
      <c r="F13" s="6" t="s">
        <v>17</v>
      </c>
      <c r="G13" s="6" t="s">
        <v>68</v>
      </c>
      <c r="H13" s="6" t="s">
        <v>30</v>
      </c>
      <c r="I13" s="6" t="s">
        <v>14</v>
      </c>
      <c r="J13" s="6">
        <f>VLOOKUP(B13,[1]SQL!J:Q,2,0)</f>
        <v>1500</v>
      </c>
      <c r="K13" s="6">
        <f>VLOOKUP(B13,[1]SQL!J:Q,3,0)</f>
        <v>18</v>
      </c>
      <c r="L13" s="6">
        <f>VLOOKUP(B13,[1]SQL!J:Q,4,0)</f>
        <v>1760</v>
      </c>
      <c r="M13" s="6">
        <f>VLOOKUP(B13,[1]SQL!J:Q,5,0)</f>
        <v>8930</v>
      </c>
      <c r="N13" s="6">
        <f>VLOOKUP(B13,[1]SQL!J:Q,6,0)</f>
        <v>14011</v>
      </c>
      <c r="O13" s="6">
        <f>VLOOKUP(B13,[1]SQL!J:Q,7,0)</f>
        <v>0</v>
      </c>
      <c r="P13" s="6">
        <f>VLOOKUP(B13,[1]SQL!J:Q,8,0)</f>
        <v>5</v>
      </c>
    </row>
    <row r="14" spans="1:16" ht="39" x14ac:dyDescent="0.3">
      <c r="A14" s="6" t="s">
        <v>69</v>
      </c>
      <c r="B14" s="6">
        <v>466585</v>
      </c>
      <c r="C14" s="6" t="s">
        <v>70</v>
      </c>
      <c r="D14" s="6" t="s">
        <v>71</v>
      </c>
      <c r="E14" s="6" t="s">
        <v>72</v>
      </c>
      <c r="F14" s="6" t="s">
        <v>17</v>
      </c>
      <c r="G14" s="6" t="s">
        <v>73</v>
      </c>
      <c r="H14" s="6" t="s">
        <v>30</v>
      </c>
      <c r="I14" s="6" t="s">
        <v>14</v>
      </c>
      <c r="J14" s="6">
        <f>VLOOKUP(B14,[1]SQL!J:Q,2,0)</f>
        <v>191</v>
      </c>
      <c r="K14" s="6">
        <f>VLOOKUP(B14,[1]SQL!J:Q,3,0)</f>
        <v>17</v>
      </c>
      <c r="L14" s="6">
        <f>VLOOKUP(B14,[1]SQL!J:Q,4,0)</f>
        <v>136</v>
      </c>
      <c r="M14" s="6">
        <f>VLOOKUP(B14,[1]SQL!J:Q,5,0)</f>
        <v>3775</v>
      </c>
      <c r="N14" s="6">
        <f>VLOOKUP(B14,[1]SQL!J:Q,6,0)</f>
        <v>29403</v>
      </c>
      <c r="O14" s="6">
        <f>VLOOKUP(B14,[1]SQL!J:Q,7,0)</f>
        <v>0</v>
      </c>
      <c r="P14" s="6">
        <f>VLOOKUP(B14,[1]SQL!J:Q,8,0)</f>
        <v>5</v>
      </c>
    </row>
    <row r="15" spans="1:16" ht="39" x14ac:dyDescent="0.3">
      <c r="A15" s="6" t="s">
        <v>65</v>
      </c>
      <c r="B15" s="6">
        <v>418824</v>
      </c>
      <c r="C15" s="6" t="s">
        <v>74</v>
      </c>
      <c r="D15" s="6" t="s">
        <v>75</v>
      </c>
      <c r="E15" s="6" t="s">
        <v>76</v>
      </c>
      <c r="F15" s="6" t="s">
        <v>17</v>
      </c>
      <c r="G15" s="6" t="s">
        <v>77</v>
      </c>
      <c r="H15" s="6" t="s">
        <v>30</v>
      </c>
      <c r="I15" s="6" t="s">
        <v>14</v>
      </c>
      <c r="J15" s="6">
        <f>VLOOKUP(B15,[1]SQL!J:Q,2,0)</f>
        <v>675</v>
      </c>
      <c r="K15" s="6">
        <f>VLOOKUP(B15,[1]SQL!J:Q,3,0)</f>
        <v>1</v>
      </c>
      <c r="L15" s="6">
        <f>VLOOKUP(B15,[1]SQL!J:Q,4,0)</f>
        <v>395</v>
      </c>
      <c r="M15" s="6">
        <f>VLOOKUP(B15,[1]SQL!J:Q,5,0)</f>
        <v>2638</v>
      </c>
      <c r="N15" s="6">
        <f>VLOOKUP(B15,[1]SQL!J:Q,6,0)</f>
        <v>19829</v>
      </c>
      <c r="O15" s="6">
        <f>VLOOKUP(B15,[1]SQL!J:Q,7,0)</f>
        <v>1</v>
      </c>
      <c r="P15" s="6">
        <f>VLOOKUP(B15,[1]SQL!J:Q,8,0)</f>
        <v>5</v>
      </c>
    </row>
    <row r="16" spans="1:16" ht="39" x14ac:dyDescent="0.3">
      <c r="A16" s="6" t="s">
        <v>78</v>
      </c>
      <c r="B16" s="6">
        <v>106754</v>
      </c>
      <c r="C16" s="6" t="s">
        <v>79</v>
      </c>
      <c r="D16" s="6" t="s">
        <v>80</v>
      </c>
      <c r="E16" s="6" t="s">
        <v>81</v>
      </c>
      <c r="F16" s="6" t="s">
        <v>17</v>
      </c>
      <c r="G16" s="6" t="s">
        <v>82</v>
      </c>
      <c r="H16" s="6" t="s">
        <v>30</v>
      </c>
      <c r="I16" s="6" t="s">
        <v>14</v>
      </c>
      <c r="J16" s="6">
        <f>VLOOKUP(B16,[1]SQL!J:Q,2,0)</f>
        <v>0</v>
      </c>
      <c r="K16" s="6">
        <f>VLOOKUP(B16,[1]SQL!J:Q,3,0)</f>
        <v>0</v>
      </c>
      <c r="L16" s="6">
        <f>VLOOKUP(B16,[1]SQL!J:Q,4,0)</f>
        <v>23</v>
      </c>
      <c r="M16" s="6">
        <f>VLOOKUP(B16,[1]SQL!J:Q,5,0)</f>
        <v>7012</v>
      </c>
      <c r="N16" s="6">
        <f>VLOOKUP(B16,[1]SQL!J:Q,6,0)</f>
        <v>2241</v>
      </c>
      <c r="O16" s="6">
        <f>VLOOKUP(B16,[1]SQL!J:Q,7,0)</f>
        <v>0</v>
      </c>
      <c r="P16" s="6">
        <f>VLOOKUP(B16,[1]SQL!J:Q,8,0)</f>
        <v>2</v>
      </c>
    </row>
    <row r="17" spans="1:16" ht="39" x14ac:dyDescent="0.3">
      <c r="A17" s="6" t="s">
        <v>18</v>
      </c>
      <c r="B17" s="6">
        <v>86768</v>
      </c>
      <c r="C17" s="6" t="s">
        <v>83</v>
      </c>
      <c r="D17" s="6" t="s">
        <v>84</v>
      </c>
      <c r="E17" s="6" t="s">
        <v>85</v>
      </c>
      <c r="F17" s="6" t="s">
        <v>17</v>
      </c>
      <c r="G17" s="6" t="s">
        <v>86</v>
      </c>
      <c r="H17" s="6" t="s">
        <v>30</v>
      </c>
      <c r="I17" s="6" t="s">
        <v>14</v>
      </c>
      <c r="J17" s="6">
        <f>VLOOKUP(B17,[1]SQL!J:Q,2,0)</f>
        <v>4</v>
      </c>
      <c r="K17" s="6">
        <f>VLOOKUP(B17,[1]SQL!J:Q,3,0)</f>
        <v>2</v>
      </c>
      <c r="L17" s="6">
        <f>VLOOKUP(B17,[1]SQL!J:Q,4,0)</f>
        <v>166</v>
      </c>
      <c r="M17" s="6">
        <f>VLOOKUP(B17,[1]SQL!J:Q,5,0)</f>
        <v>13920</v>
      </c>
      <c r="N17" s="6">
        <f>VLOOKUP(B17,[1]SQL!J:Q,6,0)</f>
        <v>11463</v>
      </c>
      <c r="O17" s="6">
        <f>VLOOKUP(B17,[1]SQL!J:Q,7,0)</f>
        <v>0</v>
      </c>
      <c r="P17" s="6">
        <f>VLOOKUP(B17,[1]SQL!J:Q,8,0)</f>
        <v>5</v>
      </c>
    </row>
    <row r="18" spans="1:16" ht="39" x14ac:dyDescent="0.3">
      <c r="A18" s="6" t="s">
        <v>87</v>
      </c>
      <c r="B18" s="6">
        <v>350309</v>
      </c>
      <c r="C18" s="6">
        <v>20180119587447</v>
      </c>
      <c r="D18" s="6" t="s">
        <v>88</v>
      </c>
      <c r="E18" s="6" t="s">
        <v>89</v>
      </c>
      <c r="F18" s="6" t="s">
        <v>17</v>
      </c>
      <c r="G18" s="6" t="s">
        <v>90</v>
      </c>
      <c r="H18" s="6" t="s">
        <v>30</v>
      </c>
      <c r="I18" s="6" t="s">
        <v>14</v>
      </c>
      <c r="J18" s="6">
        <f>VLOOKUP(B18,[1]SQL!J:Q,2,0)</f>
        <v>1038</v>
      </c>
      <c r="K18" s="4">
        <f>VLOOKUP(B18,[1]SQL!J:Q,3,0)</f>
        <v>2</v>
      </c>
      <c r="L18" s="4">
        <f>VLOOKUP(B18,[1]SQL!J:Q,4,0)</f>
        <v>503</v>
      </c>
      <c r="M18" s="4">
        <f>VLOOKUP(B18,[1]SQL!J:Q,5,0)</f>
        <v>4776</v>
      </c>
      <c r="N18" s="4">
        <f>VLOOKUP(B18,[1]SQL!J:Q,6,0)</f>
        <v>54814</v>
      </c>
      <c r="O18" s="4">
        <f>VLOOKUP(B18,[1]SQL!J:Q,7,0)</f>
        <v>1</v>
      </c>
      <c r="P18" s="4">
        <f>VLOOKUP(B18,[1]SQL!J:Q,8,0)</f>
        <v>5</v>
      </c>
    </row>
    <row r="19" spans="1:16" ht="39" x14ac:dyDescent="0.3">
      <c r="A19" s="6" t="s">
        <v>19</v>
      </c>
      <c r="B19" s="6">
        <v>47899</v>
      </c>
      <c r="C19" s="6" t="s">
        <v>91</v>
      </c>
      <c r="D19" s="6" t="s">
        <v>92</v>
      </c>
      <c r="E19" s="6" t="s">
        <v>93</v>
      </c>
      <c r="F19" s="6" t="s">
        <v>17</v>
      </c>
      <c r="G19" s="6" t="s">
        <v>94</v>
      </c>
      <c r="H19" s="6" t="s">
        <v>30</v>
      </c>
      <c r="I19" s="6" t="s">
        <v>14</v>
      </c>
      <c r="J19" s="6">
        <f>VLOOKUP(B19,[1]SQL!J:Q,2,0)</f>
        <v>190</v>
      </c>
      <c r="K19" s="4">
        <f>VLOOKUP(B19,[1]SQL!J:Q,3,0)</f>
        <v>1</v>
      </c>
      <c r="L19" s="4">
        <f>VLOOKUP(B19,[1]SQL!J:Q,4,0)</f>
        <v>368</v>
      </c>
      <c r="M19" s="4">
        <f>VLOOKUP(B19,[1]SQL!J:Q,5,0)</f>
        <v>7413</v>
      </c>
      <c r="N19" s="4">
        <f>VLOOKUP(B19,[1]SQL!J:Q,6,0)</f>
        <v>33445</v>
      </c>
      <c r="O19" s="4">
        <f>VLOOKUP(B19,[1]SQL!J:Q,7,0)</f>
        <v>0</v>
      </c>
      <c r="P19" s="4">
        <f>VLOOKUP(B19,[1]SQL!J:Q,8,0)</f>
        <v>5</v>
      </c>
    </row>
    <row r="20" spans="1:16" ht="39" x14ac:dyDescent="0.3">
      <c r="A20" s="6" t="s">
        <v>19</v>
      </c>
      <c r="B20" s="6">
        <v>47899</v>
      </c>
      <c r="C20" s="6" t="s">
        <v>91</v>
      </c>
      <c r="D20" s="6" t="s">
        <v>92</v>
      </c>
      <c r="E20" s="6" t="s">
        <v>93</v>
      </c>
      <c r="F20" s="6" t="s">
        <v>17</v>
      </c>
      <c r="G20" s="6" t="s">
        <v>95</v>
      </c>
      <c r="H20" s="6" t="s">
        <v>30</v>
      </c>
      <c r="I20" s="6" t="s">
        <v>14</v>
      </c>
      <c r="J20" s="6">
        <f>VLOOKUP(B20,[1]SQL!J:Q,2,0)</f>
        <v>190</v>
      </c>
      <c r="K20" s="4">
        <f>VLOOKUP(B20,[1]SQL!J:Q,3,0)</f>
        <v>1</v>
      </c>
      <c r="L20" s="4">
        <f>VLOOKUP(B20,[1]SQL!J:Q,4,0)</f>
        <v>368</v>
      </c>
      <c r="M20" s="4">
        <f>VLOOKUP(B20,[1]SQL!J:Q,5,0)</f>
        <v>7413</v>
      </c>
      <c r="N20" s="4">
        <f>VLOOKUP(B20,[1]SQL!J:Q,6,0)</f>
        <v>33445</v>
      </c>
      <c r="O20" s="4">
        <f>VLOOKUP(B20,[1]SQL!J:Q,7,0)</f>
        <v>0</v>
      </c>
      <c r="P20" s="4">
        <f>VLOOKUP(B20,[1]SQL!J:Q,8,0)</f>
        <v>5</v>
      </c>
    </row>
    <row r="21" spans="1:16" ht="52" x14ac:dyDescent="0.3">
      <c r="A21" s="6" t="s">
        <v>20</v>
      </c>
      <c r="B21" s="6">
        <v>627090</v>
      </c>
      <c r="C21" s="6">
        <v>20220408802092</v>
      </c>
      <c r="D21" s="6" t="s">
        <v>96</v>
      </c>
      <c r="E21" s="6" t="s">
        <v>97</v>
      </c>
      <c r="F21" s="6" t="s">
        <v>17</v>
      </c>
      <c r="G21" s="6" t="s">
        <v>98</v>
      </c>
      <c r="H21" s="6" t="s">
        <v>30</v>
      </c>
      <c r="I21" s="6" t="s">
        <v>14</v>
      </c>
      <c r="J21" s="6">
        <f>VLOOKUP(B21,[1]SQL!J:Q,2,0)</f>
        <v>38</v>
      </c>
      <c r="K21" s="4">
        <f>VLOOKUP(B21,[1]SQL!J:Q,3,0)</f>
        <v>0</v>
      </c>
      <c r="L21" s="4">
        <f>VLOOKUP(B21,[1]SQL!J:Q,4,0)</f>
        <v>12</v>
      </c>
      <c r="M21" s="4">
        <f>VLOOKUP(B21,[1]SQL!J:Q,5,0)</f>
        <v>399</v>
      </c>
      <c r="N21" s="4">
        <f>VLOOKUP(B21,[1]SQL!J:Q,6,0)</f>
        <v>481</v>
      </c>
      <c r="O21" s="4">
        <f>VLOOKUP(B21,[1]SQL!J:Q,7,0)</f>
        <v>0</v>
      </c>
      <c r="P21" s="4">
        <f>VLOOKUP(B21,[1]SQL!J:Q,8,0)</f>
        <v>2</v>
      </c>
    </row>
    <row r="22" spans="1:16" ht="39" x14ac:dyDescent="0.3">
      <c r="A22" s="6" t="s">
        <v>99</v>
      </c>
      <c r="B22" s="6">
        <v>374567</v>
      </c>
      <c r="C22" s="6">
        <v>20180824353888</v>
      </c>
      <c r="D22" s="6" t="s">
        <v>100</v>
      </c>
      <c r="E22" s="6" t="s">
        <v>101</v>
      </c>
      <c r="F22" s="6" t="s">
        <v>17</v>
      </c>
      <c r="G22" s="6" t="s">
        <v>102</v>
      </c>
      <c r="H22" s="6" t="s">
        <v>103</v>
      </c>
      <c r="I22" s="6" t="s">
        <v>14</v>
      </c>
      <c r="J22" s="6">
        <f>VLOOKUP(B22,[1]SQL!J:Q,2,0)</f>
        <v>39</v>
      </c>
      <c r="K22" s="4">
        <f>VLOOKUP(B22,[1]SQL!J:Q,3,0)</f>
        <v>0</v>
      </c>
      <c r="L22" s="4">
        <f>VLOOKUP(B22,[1]SQL!J:Q,4,0)</f>
        <v>99</v>
      </c>
      <c r="M22" s="4">
        <f>VLOOKUP(B22,[1]SQL!J:Q,5,0)</f>
        <v>1479</v>
      </c>
      <c r="N22" s="4">
        <f>VLOOKUP(B22,[1]SQL!J:Q,6,0)</f>
        <v>1391</v>
      </c>
      <c r="O22" s="4">
        <f>VLOOKUP(B22,[1]SQL!J:Q,7,0)</f>
        <v>0</v>
      </c>
      <c r="P22" s="4">
        <f>VLOOKUP(B22,[1]SQL!J:Q,8,0)</f>
        <v>3</v>
      </c>
    </row>
    <row r="23" spans="1:16" ht="39" x14ac:dyDescent="0.3">
      <c r="A23" s="6" t="s">
        <v>104</v>
      </c>
      <c r="B23" s="6">
        <v>297922</v>
      </c>
      <c r="C23" s="6" t="s">
        <v>105</v>
      </c>
      <c r="D23" s="6" t="s">
        <v>106</v>
      </c>
      <c r="E23" s="6" t="s">
        <v>107</v>
      </c>
      <c r="F23" s="6" t="s">
        <v>17</v>
      </c>
      <c r="G23" s="6" t="s">
        <v>108</v>
      </c>
      <c r="H23" s="6" t="s">
        <v>103</v>
      </c>
      <c r="I23" s="6" t="s">
        <v>14</v>
      </c>
      <c r="J23" s="6">
        <f>VLOOKUP(B23,[1]SQL!J:Q,2,0)</f>
        <v>0</v>
      </c>
      <c r="K23" s="4">
        <f>VLOOKUP(B23,[1]SQL!J:Q,3,0)</f>
        <v>0</v>
      </c>
      <c r="L23" s="4">
        <f>VLOOKUP(B23,[1]SQL!J:Q,4,0)</f>
        <v>1</v>
      </c>
      <c r="M23" s="4">
        <f>VLOOKUP(B23,[1]SQL!J:Q,5,0)</f>
        <v>2547</v>
      </c>
      <c r="N23" s="4">
        <f>VLOOKUP(B23,[1]SQL!J:Q,6,0)</f>
        <v>1589</v>
      </c>
      <c r="O23" s="4">
        <f>VLOOKUP(B23,[1]SQL!J:Q,7,0)</f>
        <v>0</v>
      </c>
      <c r="P23" s="4">
        <f>VLOOKUP(B23,[1]SQL!J:Q,8,0)</f>
        <v>1</v>
      </c>
    </row>
    <row r="24" spans="1:16" ht="39" x14ac:dyDescent="0.3">
      <c r="A24" s="6" t="s">
        <v>18</v>
      </c>
      <c r="B24" s="6">
        <v>388313</v>
      </c>
      <c r="C24" s="6">
        <v>20181226284161</v>
      </c>
      <c r="D24" s="6" t="s">
        <v>109</v>
      </c>
      <c r="E24" s="6" t="s">
        <v>110</v>
      </c>
      <c r="F24" s="6" t="s">
        <v>17</v>
      </c>
      <c r="G24" s="6" t="s">
        <v>111</v>
      </c>
      <c r="H24" s="6" t="s">
        <v>103</v>
      </c>
      <c r="I24" s="6" t="s">
        <v>14</v>
      </c>
      <c r="J24" s="6">
        <f>VLOOKUP(B24,[1]SQL!J:Q,2,0)</f>
        <v>0</v>
      </c>
      <c r="K24" s="4">
        <f>VLOOKUP(B24,[1]SQL!J:Q,3,0)</f>
        <v>1</v>
      </c>
      <c r="L24" s="4">
        <f>VLOOKUP(B24,[1]SQL!J:Q,4,0)</f>
        <v>5</v>
      </c>
      <c r="M24" s="4">
        <f>VLOOKUP(B24,[1]SQL!J:Q,5,0)</f>
        <v>629</v>
      </c>
      <c r="N24" s="4">
        <f>VLOOKUP(B24,[1]SQL!J:Q,6,0)</f>
        <v>633</v>
      </c>
      <c r="O24" s="4">
        <f>VLOOKUP(B24,[1]SQL!J:Q,7,0)</f>
        <v>0</v>
      </c>
      <c r="P24" s="4">
        <f>VLOOKUP(B24,[1]SQL!J:Q,8,0)</f>
        <v>1</v>
      </c>
    </row>
    <row r="25" spans="1:16" ht="14.5" x14ac:dyDescent="0.3">
      <c r="A25" s="5"/>
      <c r="B25" s="5"/>
      <c r="C25" s="5"/>
      <c r="D25" s="5"/>
      <c r="E25" s="5"/>
      <c r="F25" s="5"/>
      <c r="G25" s="5"/>
    </row>
    <row r="26" spans="1:16" ht="14.5" x14ac:dyDescent="0.3">
      <c r="A26" s="5"/>
      <c r="B26" s="5"/>
      <c r="C26" s="5"/>
      <c r="D26" s="5"/>
      <c r="E26" s="5"/>
      <c r="F26" s="5"/>
      <c r="G26" s="5"/>
    </row>
    <row r="27" spans="1:16" ht="14.5" x14ac:dyDescent="0.3">
      <c r="A27" s="5"/>
      <c r="B27" s="5"/>
      <c r="C27" s="5"/>
      <c r="D27" s="5"/>
      <c r="E27" s="5"/>
      <c r="F27" s="5"/>
      <c r="G27" s="5"/>
    </row>
    <row r="28" spans="1:16" ht="14.5" x14ac:dyDescent="0.3">
      <c r="A28" s="5"/>
      <c r="B28" s="5"/>
      <c r="C28" s="5"/>
      <c r="D28" s="5"/>
      <c r="E28" s="5"/>
      <c r="F28" s="5"/>
      <c r="G28" s="5"/>
    </row>
    <row r="29" spans="1:16" ht="14.5" x14ac:dyDescent="0.3">
      <c r="A29" s="5"/>
      <c r="B29" s="5"/>
      <c r="C29" s="5"/>
      <c r="D29" s="5"/>
      <c r="E29" s="5"/>
      <c r="F29" s="5"/>
      <c r="G29" s="5"/>
    </row>
    <row r="30" spans="1:16" ht="14.5" x14ac:dyDescent="0.3">
      <c r="A30" s="5"/>
      <c r="B30" s="5"/>
      <c r="C30" s="5"/>
      <c r="D30" s="5"/>
      <c r="E30" s="5"/>
      <c r="F30" s="5"/>
      <c r="G30" s="5"/>
    </row>
    <row r="31" spans="1:16" ht="14.5" x14ac:dyDescent="0.3">
      <c r="A31" s="5"/>
      <c r="B31" s="5"/>
      <c r="C31" s="5"/>
      <c r="D31" s="5"/>
      <c r="E31" s="5"/>
      <c r="F31" s="5"/>
      <c r="G31" s="5"/>
    </row>
    <row r="32" spans="1:16" ht="14.5" x14ac:dyDescent="0.3">
      <c r="A32" s="5"/>
      <c r="B32" s="5"/>
      <c r="C32" s="5"/>
      <c r="D32" s="5"/>
      <c r="E32" s="5"/>
      <c r="F32" s="5"/>
      <c r="G32" s="5"/>
    </row>
    <row r="33" spans="1:7" ht="14.5" x14ac:dyDescent="0.3">
      <c r="A33" s="5"/>
      <c r="B33" s="5"/>
      <c r="C33" s="5"/>
      <c r="D33" s="5"/>
      <c r="E33" s="5"/>
      <c r="F33" s="5"/>
      <c r="G33" s="5"/>
    </row>
    <row r="34" spans="1:7" ht="14.5" x14ac:dyDescent="0.3">
      <c r="A34" s="5"/>
      <c r="B34" s="5"/>
      <c r="C34" s="5"/>
      <c r="D34" s="5"/>
      <c r="E34" s="5"/>
      <c r="F34" s="5"/>
      <c r="G34" s="5"/>
    </row>
    <row r="35" spans="1:7" ht="14.5" x14ac:dyDescent="0.3">
      <c r="A35" s="5"/>
      <c r="B35" s="5"/>
      <c r="C35" s="5"/>
      <c r="D35" s="5"/>
      <c r="E35" s="5"/>
      <c r="F35" s="5"/>
      <c r="G35" s="5"/>
    </row>
    <row r="36" spans="1:7" ht="14.5" x14ac:dyDescent="0.3">
      <c r="A36" s="5"/>
      <c r="B36" s="5"/>
      <c r="C36" s="5"/>
      <c r="D36" s="5"/>
      <c r="E36" s="5"/>
      <c r="F36" s="5"/>
      <c r="G36" s="5"/>
    </row>
    <row r="37" spans="1:7" ht="14.5" x14ac:dyDescent="0.3">
      <c r="A37" s="5"/>
      <c r="B37" s="5"/>
      <c r="C37" s="5"/>
      <c r="D37" s="5"/>
      <c r="E37" s="5"/>
      <c r="F37" s="5"/>
      <c r="G37" s="5"/>
    </row>
    <row r="38" spans="1:7" ht="14.5" x14ac:dyDescent="0.3">
      <c r="A38" s="5"/>
      <c r="B38" s="5"/>
      <c r="C38" s="5"/>
      <c r="D38" s="5"/>
      <c r="E38" s="5"/>
      <c r="F38" s="5"/>
      <c r="G38" s="5"/>
    </row>
    <row r="39" spans="1:7" ht="14.5" x14ac:dyDescent="0.3">
      <c r="A39" s="5"/>
      <c r="B39" s="5"/>
      <c r="C39" s="5"/>
      <c r="D39" s="5"/>
      <c r="E39" s="5"/>
      <c r="F39" s="5"/>
      <c r="G39" s="5"/>
    </row>
    <row r="40" spans="1:7" ht="14.5" x14ac:dyDescent="0.3">
      <c r="A40" s="5"/>
      <c r="B40" s="5"/>
      <c r="C40" s="5"/>
      <c r="D40" s="5"/>
      <c r="E40" s="5"/>
      <c r="F40" s="5"/>
      <c r="G40" s="5"/>
    </row>
    <row r="41" spans="1:7" ht="14.5" x14ac:dyDescent="0.3">
      <c r="A41" s="5"/>
      <c r="B41" s="5"/>
      <c r="C41" s="5"/>
      <c r="D41" s="5"/>
      <c r="E41" s="5"/>
      <c r="F41" s="5"/>
      <c r="G41" s="5"/>
    </row>
    <row r="42" spans="1:7" ht="14.5" x14ac:dyDescent="0.3">
      <c r="A42" s="5"/>
      <c r="B42" s="5"/>
      <c r="C42" s="5"/>
      <c r="D42" s="5"/>
      <c r="E42" s="5"/>
      <c r="F42" s="5"/>
      <c r="G42" s="5"/>
    </row>
    <row r="43" spans="1:7" ht="14.5" x14ac:dyDescent="0.3">
      <c r="A43" s="5"/>
      <c r="B43" s="5"/>
      <c r="C43" s="5"/>
      <c r="D43" s="5"/>
      <c r="E43" s="5"/>
      <c r="F43" s="5"/>
      <c r="G43" s="5"/>
    </row>
    <row r="44" spans="1:7" ht="14.5" x14ac:dyDescent="0.3">
      <c r="A44" s="5"/>
      <c r="B44" s="5"/>
      <c r="C44" s="5"/>
      <c r="D44" s="5"/>
      <c r="E44" s="5"/>
      <c r="F44" s="5"/>
      <c r="G44" s="5"/>
    </row>
    <row r="45" spans="1:7" ht="14.5" x14ac:dyDescent="0.3">
      <c r="A45" s="5"/>
      <c r="B45" s="5"/>
      <c r="C45" s="5"/>
      <c r="D45" s="5"/>
      <c r="E45" s="5"/>
      <c r="F45" s="5"/>
      <c r="G45" s="5"/>
    </row>
    <row r="46" spans="1:7" ht="14.5" x14ac:dyDescent="0.3">
      <c r="A46" s="5"/>
      <c r="B46" s="5"/>
      <c r="C46" s="5"/>
      <c r="D46" s="5"/>
      <c r="E46" s="5"/>
      <c r="F46" s="5"/>
      <c r="G46" s="5"/>
    </row>
    <row r="47" spans="1:7" ht="14.5" x14ac:dyDescent="0.3">
      <c r="A47" s="4"/>
      <c r="B47" s="4"/>
      <c r="C47" s="4"/>
      <c r="D47" s="4"/>
      <c r="E47" s="4"/>
      <c r="F47" s="4"/>
      <c r="G47" s="4"/>
    </row>
    <row r="48" spans="1:7" ht="14.5" x14ac:dyDescent="0.3">
      <c r="A48" s="4"/>
      <c r="B48" s="4"/>
      <c r="C48" s="4"/>
      <c r="D48" s="4"/>
      <c r="E48" s="4"/>
      <c r="F48" s="4"/>
      <c r="G48" s="4"/>
    </row>
    <row r="49" spans="1:7" ht="14.5" x14ac:dyDescent="0.3">
      <c r="A49" s="4"/>
      <c r="B49" s="4"/>
      <c r="C49" s="4"/>
      <c r="D49" s="4"/>
      <c r="E49" s="4"/>
      <c r="F49" s="4"/>
      <c r="G49" s="4"/>
    </row>
    <row r="50" spans="1:7" ht="14.5" x14ac:dyDescent="0.3">
      <c r="A50" s="4"/>
      <c r="B50" s="4"/>
      <c r="C50" s="4"/>
      <c r="D50" s="4"/>
      <c r="E50" s="4"/>
      <c r="F50" s="4"/>
      <c r="G50" s="4"/>
    </row>
    <row r="51" spans="1:7" ht="14.5" x14ac:dyDescent="0.3">
      <c r="A51" s="4"/>
      <c r="B51" s="4"/>
      <c r="C51" s="4"/>
      <c r="D51" s="4"/>
      <c r="E51" s="4"/>
      <c r="F51" s="4"/>
      <c r="G51" s="4"/>
    </row>
    <row r="52" spans="1:7" ht="14.5" x14ac:dyDescent="0.3">
      <c r="A52" s="4"/>
      <c r="B52" s="4"/>
      <c r="C52" s="4"/>
      <c r="D52" s="4"/>
      <c r="E52" s="4"/>
      <c r="F52" s="4"/>
      <c r="G52" s="4"/>
    </row>
    <row r="53" spans="1:7" ht="14.5" x14ac:dyDescent="0.3">
      <c r="A53" s="4"/>
      <c r="B53" s="4"/>
      <c r="C53" s="4"/>
      <c r="D53" s="4"/>
      <c r="E53" s="4"/>
      <c r="F53" s="4"/>
      <c r="G53" s="4"/>
    </row>
    <row r="54" spans="1:7" ht="14.5" x14ac:dyDescent="0.3">
      <c r="A54" s="4"/>
      <c r="B54" s="4"/>
      <c r="C54" s="4"/>
      <c r="D54" s="4"/>
      <c r="E54" s="4"/>
      <c r="F54" s="4"/>
      <c r="G54" s="4"/>
    </row>
    <row r="55" spans="1:7" ht="14.5" x14ac:dyDescent="0.3">
      <c r="A55" s="4"/>
      <c r="B55" s="4"/>
      <c r="C55" s="4"/>
      <c r="D55" s="4"/>
      <c r="E55" s="4"/>
      <c r="F55" s="4"/>
      <c r="G55" s="4"/>
    </row>
    <row r="56" spans="1:7" ht="14.5" x14ac:dyDescent="0.3">
      <c r="A56" s="4"/>
      <c r="B56" s="4"/>
      <c r="C56" s="4"/>
      <c r="D56" s="4"/>
      <c r="E56" s="4"/>
      <c r="F56" s="4"/>
      <c r="G56" s="4"/>
    </row>
    <row r="57" spans="1:7" ht="14.5" x14ac:dyDescent="0.3">
      <c r="A57" s="4"/>
      <c r="B57" s="4"/>
      <c r="C57" s="4"/>
      <c r="D57" s="4"/>
      <c r="E57" s="4"/>
      <c r="F57" s="4"/>
      <c r="G57" s="4"/>
    </row>
    <row r="58" spans="1:7" ht="14.5" x14ac:dyDescent="0.3">
      <c r="A58" s="4"/>
      <c r="B58" s="4"/>
      <c r="C58" s="4"/>
      <c r="D58" s="4"/>
      <c r="E58" s="4"/>
      <c r="F58" s="4"/>
      <c r="G58" s="4"/>
    </row>
    <row r="59" spans="1:7" ht="14.5" x14ac:dyDescent="0.3">
      <c r="A59" s="4"/>
      <c r="B59" s="4"/>
      <c r="C59" s="4"/>
      <c r="D59" s="4"/>
      <c r="E59" s="4"/>
      <c r="F59" s="4"/>
      <c r="G59" s="4"/>
    </row>
    <row r="60" spans="1:7" ht="14.5" x14ac:dyDescent="0.3">
      <c r="A60" s="4"/>
      <c r="B60" s="4"/>
      <c r="C60" s="4"/>
      <c r="D60" s="4"/>
      <c r="E60" s="4"/>
      <c r="F60" s="4"/>
      <c r="G60" s="4"/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兑奖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Qin xing (ext) (DI CS SFAE CS SD CSS OS)</dc:creator>
  <cp:lastModifiedBy>Tang, Qin xing (ext) (DI CS SFAE CS SD CSS OS COP)</cp:lastModifiedBy>
  <dcterms:created xsi:type="dcterms:W3CDTF">2024-10-09T07:52:26Z</dcterms:created>
  <dcterms:modified xsi:type="dcterms:W3CDTF">2025-04-08T07:58:52Z</dcterms:modified>
</cp:coreProperties>
</file>