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004mjkm\Desktop\"/>
    </mc:Choice>
  </mc:AlternateContent>
  <xr:revisionPtr revIDLastSave="0" documentId="8_{473168FB-A546-482C-A76B-BE975B487586}" xr6:coauthVersionLast="47" xr6:coauthVersionMax="47" xr10:uidLastSave="{00000000-0000-0000-0000-000000000000}"/>
  <bookViews>
    <workbookView xWindow="-110" yWindow="-110" windowWidth="19420" windowHeight="11500" xr2:uid="{80EE44F3-DE1A-4E2F-934F-093A92D7F52D}"/>
  </bookViews>
  <sheets>
    <sheet name="实物" sheetId="1" r:id="rId1"/>
  </sheets>
  <externalReferences>
    <externalReference r:id="rId2"/>
  </externalReferences>
  <definedNames>
    <definedName name="_xlnm._FilterDatabase" localSheetId="0" hidden="1">实物!$A$1:$R$1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O2" i="1"/>
  <c r="P2" i="1"/>
  <c r="Q2" i="1"/>
  <c r="R2" i="1"/>
  <c r="L27" i="1"/>
  <c r="M27" i="1"/>
  <c r="N27" i="1"/>
  <c r="O27" i="1"/>
  <c r="P27" i="1"/>
  <c r="Q27" i="1"/>
  <c r="R27" i="1"/>
  <c r="L3" i="1"/>
  <c r="M3" i="1"/>
  <c r="N3" i="1"/>
  <c r="O3" i="1"/>
  <c r="P3" i="1"/>
  <c r="Q3" i="1"/>
  <c r="R3" i="1"/>
  <c r="L4" i="1"/>
  <c r="M4" i="1"/>
  <c r="N4" i="1"/>
  <c r="O4" i="1"/>
  <c r="P4" i="1"/>
  <c r="Q4" i="1"/>
  <c r="R4" i="1"/>
  <c r="L5" i="1"/>
  <c r="M5" i="1"/>
  <c r="N5" i="1"/>
  <c r="O5" i="1"/>
  <c r="P5" i="1"/>
  <c r="Q5" i="1"/>
  <c r="R5" i="1"/>
  <c r="L6" i="1"/>
  <c r="M6" i="1"/>
  <c r="N6" i="1"/>
  <c r="O6" i="1"/>
  <c r="P6" i="1"/>
  <c r="Q6" i="1"/>
  <c r="R6" i="1"/>
  <c r="L31" i="1"/>
  <c r="M31" i="1"/>
  <c r="N31" i="1"/>
  <c r="O31" i="1"/>
  <c r="P31" i="1"/>
  <c r="Q31" i="1"/>
  <c r="R31" i="1"/>
  <c r="L24" i="1"/>
  <c r="M24" i="1"/>
  <c r="N24" i="1"/>
  <c r="O24" i="1"/>
  <c r="P24" i="1"/>
  <c r="Q24" i="1"/>
  <c r="R24" i="1"/>
  <c r="L28" i="1"/>
  <c r="M28" i="1"/>
  <c r="N28" i="1"/>
  <c r="O28" i="1"/>
  <c r="P28" i="1"/>
  <c r="Q28" i="1"/>
  <c r="R28" i="1"/>
  <c r="L7" i="1"/>
  <c r="M7" i="1"/>
  <c r="N7" i="1"/>
  <c r="O7" i="1"/>
  <c r="P7" i="1"/>
  <c r="Q7" i="1"/>
  <c r="R7" i="1"/>
  <c r="L8" i="1"/>
  <c r="M8" i="1"/>
  <c r="N8" i="1"/>
  <c r="O8" i="1"/>
  <c r="P8" i="1"/>
  <c r="Q8" i="1"/>
  <c r="R8" i="1"/>
  <c r="L29" i="1"/>
  <c r="M29" i="1"/>
  <c r="N29" i="1"/>
  <c r="O29" i="1"/>
  <c r="P29" i="1"/>
  <c r="Q29" i="1"/>
  <c r="R29" i="1"/>
  <c r="L9" i="1"/>
  <c r="M9" i="1"/>
  <c r="N9" i="1"/>
  <c r="O9" i="1"/>
  <c r="P9" i="1"/>
  <c r="Q9" i="1"/>
  <c r="R9" i="1"/>
  <c r="L10" i="1"/>
  <c r="M10" i="1"/>
  <c r="N10" i="1"/>
  <c r="O10" i="1"/>
  <c r="P10" i="1"/>
  <c r="Q10" i="1"/>
  <c r="R10" i="1"/>
  <c r="L11" i="1"/>
  <c r="M11" i="1"/>
  <c r="N11" i="1"/>
  <c r="O11" i="1"/>
  <c r="P11" i="1"/>
  <c r="Q11" i="1"/>
  <c r="R11" i="1"/>
  <c r="L25" i="1"/>
  <c r="M25" i="1"/>
  <c r="N25" i="1"/>
  <c r="O25" i="1"/>
  <c r="P25" i="1"/>
  <c r="Q25" i="1"/>
  <c r="R25" i="1"/>
  <c r="L26" i="1"/>
  <c r="M26" i="1"/>
  <c r="N26" i="1"/>
  <c r="O26" i="1"/>
  <c r="P26" i="1"/>
  <c r="Q26" i="1"/>
  <c r="R26" i="1"/>
  <c r="L37" i="1"/>
  <c r="M37" i="1"/>
  <c r="N37" i="1"/>
  <c r="O37" i="1"/>
  <c r="P37" i="1"/>
  <c r="Q37" i="1"/>
  <c r="R37" i="1"/>
  <c r="L12" i="1"/>
  <c r="M12" i="1"/>
  <c r="N12" i="1"/>
  <c r="O12" i="1"/>
  <c r="P12" i="1"/>
  <c r="Q12" i="1"/>
  <c r="R12" i="1"/>
  <c r="L32" i="1"/>
  <c r="M32" i="1"/>
  <c r="N32" i="1"/>
  <c r="O32" i="1"/>
  <c r="P32" i="1"/>
  <c r="Q32" i="1"/>
  <c r="R32" i="1"/>
  <c r="L33" i="1"/>
  <c r="M33" i="1"/>
  <c r="N33" i="1"/>
  <c r="O33" i="1"/>
  <c r="P33" i="1"/>
  <c r="Q33" i="1"/>
  <c r="R33" i="1"/>
  <c r="L13" i="1"/>
  <c r="M13" i="1"/>
  <c r="N13" i="1"/>
  <c r="O13" i="1"/>
  <c r="P13" i="1"/>
  <c r="Q13" i="1"/>
  <c r="R13" i="1"/>
  <c r="L14" i="1"/>
  <c r="M14" i="1"/>
  <c r="N14" i="1"/>
  <c r="O14" i="1"/>
  <c r="P14" i="1"/>
  <c r="Q14" i="1"/>
  <c r="R14" i="1"/>
  <c r="L15" i="1"/>
  <c r="M15" i="1"/>
  <c r="N15" i="1"/>
  <c r="O15" i="1"/>
  <c r="P15" i="1"/>
  <c r="Q15" i="1"/>
  <c r="R15" i="1"/>
  <c r="L34" i="1"/>
  <c r="M34" i="1"/>
  <c r="N34" i="1"/>
  <c r="O34" i="1"/>
  <c r="P34" i="1"/>
  <c r="Q34" i="1"/>
  <c r="R34" i="1"/>
  <c r="L35" i="1"/>
  <c r="M35" i="1"/>
  <c r="N35" i="1"/>
  <c r="O35" i="1"/>
  <c r="P35" i="1"/>
  <c r="Q35" i="1"/>
  <c r="R35" i="1"/>
  <c r="L16" i="1"/>
  <c r="M16" i="1"/>
  <c r="N16" i="1"/>
  <c r="O16" i="1"/>
  <c r="P16" i="1"/>
  <c r="Q16" i="1"/>
  <c r="R16" i="1"/>
  <c r="L17" i="1"/>
  <c r="M17" i="1"/>
  <c r="N17" i="1"/>
  <c r="O17" i="1"/>
  <c r="P17" i="1"/>
  <c r="Q17" i="1"/>
  <c r="R17" i="1"/>
  <c r="L18" i="1"/>
  <c r="M18" i="1"/>
  <c r="N18" i="1"/>
  <c r="O18" i="1"/>
  <c r="P18" i="1"/>
  <c r="Q18" i="1"/>
  <c r="R18" i="1"/>
  <c r="L38" i="1"/>
  <c r="M38" i="1"/>
  <c r="N38" i="1"/>
  <c r="O38" i="1"/>
  <c r="P38" i="1"/>
  <c r="Q38" i="1"/>
  <c r="R38" i="1"/>
  <c r="L19" i="1"/>
  <c r="M19" i="1"/>
  <c r="N19" i="1"/>
  <c r="O19" i="1"/>
  <c r="P19" i="1"/>
  <c r="Q19" i="1"/>
  <c r="R19" i="1"/>
  <c r="L36" i="1"/>
  <c r="M36" i="1"/>
  <c r="N36" i="1"/>
  <c r="O36" i="1"/>
  <c r="P36" i="1"/>
  <c r="Q36" i="1"/>
  <c r="R36" i="1"/>
  <c r="L20" i="1"/>
  <c r="M20" i="1"/>
  <c r="N20" i="1"/>
  <c r="O20" i="1"/>
  <c r="P20" i="1"/>
  <c r="Q20" i="1"/>
  <c r="R20" i="1"/>
  <c r="L21" i="1"/>
  <c r="M21" i="1"/>
  <c r="N21" i="1"/>
  <c r="O21" i="1"/>
  <c r="P21" i="1"/>
  <c r="Q21" i="1"/>
  <c r="R21" i="1"/>
  <c r="L22" i="1"/>
  <c r="M22" i="1"/>
  <c r="N22" i="1"/>
  <c r="O22" i="1"/>
  <c r="P22" i="1"/>
  <c r="Q22" i="1"/>
  <c r="R22" i="1"/>
  <c r="L23" i="1"/>
  <c r="M23" i="1"/>
  <c r="N23" i="1"/>
  <c r="O23" i="1"/>
  <c r="P23" i="1"/>
  <c r="Q23" i="1"/>
  <c r="R23" i="1"/>
  <c r="R30" i="1"/>
  <c r="Q30" i="1"/>
  <c r="P30" i="1"/>
  <c r="O30" i="1"/>
  <c r="N30" i="1"/>
  <c r="M30" i="1"/>
  <c r="L30" i="1"/>
</calcChain>
</file>

<file path=xl/sharedStrings.xml><?xml version="1.0" encoding="utf-8"?>
<sst xmlns="http://schemas.openxmlformats.org/spreadsheetml/2006/main" count="345" uniqueCount="192">
  <si>
    <t>奖品名称</t>
  </si>
  <si>
    <t>奖品ID</t>
  </si>
  <si>
    <t>奖品添加时间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</si>
  <si>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</si>
  <si>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</si>
  <si>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</si>
  <si>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</si>
  <si>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</si>
  <si>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</si>
  <si>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</si>
  <si>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</si>
  <si>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</si>
  <si>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艾贝思 多功能无线充鼠标垫</t>
  </si>
  <si>
    <t>2022-09-23 09:52:22 </t>
  </si>
  <si>
    <t>xxd5591_cn</t>
  </si>
  <si>
    <t>YiMoon</t>
  </si>
  <si>
    <t>修晓东</t>
  </si>
  <si>
    <t>2025-10-12 09:21:06 </t>
  </si>
  <si>
    <t>2025-10-13 09:30:19 </t>
  </si>
  <si>
    <t>待审核</t>
  </si>
  <si>
    <t>保温杯垫&amp;无线充 多功能套装-黑色</t>
  </si>
  <si>
    <t>2023-10-12 11:22:09 </t>
  </si>
  <si>
    <t>20200101N6V0H8</t>
  </si>
  <si>
    <t>手机用户202001016T202N</t>
  </si>
  <si>
    <t>李春艳</t>
  </si>
  <si>
    <t>2025-10-12 07:38:04 </t>
  </si>
  <si>
    <t>随圆旅行茶具</t>
  </si>
  <si>
    <t>2025-01-08 09:15:41 </t>
  </si>
  <si>
    <t>手机用户20221121482772</t>
  </si>
  <si>
    <t>徐仲林</t>
  </si>
  <si>
    <t>2025-10-11 10:07:22 </t>
  </si>
  <si>
    <t>环保材质-英伦超轻背包</t>
  </si>
  <si>
    <t>2025-01-15 17:28:11 </t>
  </si>
  <si>
    <t>leishuang2005</t>
  </si>
  <si>
    <t>leend2009</t>
  </si>
  <si>
    <t>雷贵双</t>
  </si>
  <si>
    <t>2025-10-11 10:06:01 </t>
  </si>
  <si>
    <t>移动硬盘 500GB</t>
  </si>
  <si>
    <t>2025-01-08 09:17:39 </t>
  </si>
  <si>
    <t>zbhdm</t>
  </si>
  <si>
    <t>王涛</t>
  </si>
  <si>
    <t>2025-10-10 19:57:18 </t>
  </si>
  <si>
    <t>2046jay</t>
  </si>
  <si>
    <t>又单又纯</t>
  </si>
  <si>
    <t>胡翔</t>
  </si>
  <si>
    <t>2025-10-10 15:35:08 </t>
  </si>
  <si>
    <t>yueming</t>
  </si>
  <si>
    <t>yming</t>
  </si>
  <si>
    <t>乐明</t>
  </si>
  <si>
    <t>2025-10-10 12:43:25 </t>
  </si>
  <si>
    <t>奥鼎康 U型颈椎按摩枕</t>
  </si>
  <si>
    <t>2025-01-15 17:28:36 </t>
  </si>
  <si>
    <t>apeail</t>
  </si>
  <si>
    <t>李猛</t>
  </si>
  <si>
    <t>2025-10-10 11:50:18 </t>
  </si>
  <si>
    <t>2025-10-13 09:30:20 </t>
  </si>
  <si>
    <t>wangzhongping</t>
  </si>
  <si>
    <t>WZP985</t>
  </si>
  <si>
    <t>王忠平</t>
  </si>
  <si>
    <t>新密刘德华</t>
  </si>
  <si>
    <t>陈龙飞</t>
  </si>
  <si>
    <t>2025-10-10 10:02:01 </t>
  </si>
  <si>
    <t>磁吸无线充移动电源</t>
  </si>
  <si>
    <t>2023-10-12 11:28:31 </t>
  </si>
  <si>
    <t>刘邦</t>
  </si>
  <si>
    <t>天天周一</t>
  </si>
  <si>
    <t>刘振邦</t>
  </si>
  <si>
    <t>2025-10-10 08:37:40 </t>
  </si>
  <si>
    <t>2025-10-13 09:30:25 </t>
  </si>
  <si>
    <t>cqz</t>
  </si>
  <si>
    <t>kinkin</t>
  </si>
  <si>
    <t>陈奇志</t>
  </si>
  <si>
    <t>2025-10-09 13:57:37 </t>
  </si>
  <si>
    <t>书源中性笔（黑色）-5只</t>
  </si>
  <si>
    <t>2025-04-11 16:21:16 </t>
  </si>
  <si>
    <t>hdihhtf</t>
  </si>
  <si>
    <t>芳季</t>
  </si>
  <si>
    <t>黄畅晖</t>
  </si>
  <si>
    <t>2025-10-09 13:49:31 </t>
  </si>
  <si>
    <t>qq329345277</t>
  </si>
  <si>
    <t>银杏树</t>
  </si>
  <si>
    <t>朱士位</t>
  </si>
  <si>
    <t>2025-10-09 06:05:54 </t>
  </si>
  <si>
    <t>CICIDO手持吸尘器</t>
  </si>
  <si>
    <t>2025-01-07 16:40:20 </t>
  </si>
  <si>
    <t>wzbarley</t>
  </si>
  <si>
    <t>王震</t>
  </si>
  <si>
    <t>2025-10-08 18:27:10 </t>
  </si>
  <si>
    <t>拓蓝 杜邦纸双面手提袋</t>
  </si>
  <si>
    <t>2023-10-12 11:38:25 </t>
  </si>
  <si>
    <t>大王者归来</t>
  </si>
  <si>
    <t>张家港大辰机械老王</t>
  </si>
  <si>
    <t>王永兴</t>
  </si>
  <si>
    <t>2025-10-08 15:57:15 </t>
  </si>
  <si>
    <t>dahairhj</t>
  </si>
  <si>
    <t>江诚</t>
  </si>
  <si>
    <t>任先生</t>
  </si>
  <si>
    <t>2025-10-06 10:15:11 </t>
  </si>
  <si>
    <t>幻响 小宜多功能照明灯</t>
  </si>
  <si>
    <t>2025-01-07 16:37:28 </t>
  </si>
  <si>
    <t>yy_42</t>
  </si>
  <si>
    <t>许秀芬</t>
  </si>
  <si>
    <t>2025-10-05 17:07:08 </t>
  </si>
  <si>
    <t>2025-10-05 17:06:34 </t>
  </si>
  <si>
    <t>巴德</t>
  </si>
  <si>
    <t>李亮亮</t>
  </si>
  <si>
    <t>2025-10-04 23:49:39 </t>
  </si>
  <si>
    <t>shs2007</t>
  </si>
  <si>
    <t>www123456</t>
  </si>
  <si>
    <t>李红</t>
  </si>
  <si>
    <t>2025-09-30 10:02:38 </t>
  </si>
  <si>
    <t>2025-09-30 08:50:30 </t>
  </si>
  <si>
    <t>FOR YOU 便携护颈U型枕</t>
  </si>
  <si>
    <t>2023-10-12 11:14:08 </t>
  </si>
  <si>
    <t>spmanhxd</t>
  </si>
  <si>
    <t>Hery_Han</t>
  </si>
  <si>
    <t>韩孝东</t>
  </si>
  <si>
    <t>2025-09-29 08:49:25 </t>
  </si>
  <si>
    <t>2025-09-29 09:35:48 </t>
  </si>
  <si>
    <t>mp44</t>
  </si>
  <si>
    <t>MP44</t>
  </si>
  <si>
    <t>党金龙</t>
  </si>
  <si>
    <t>2025-09-28 11:37:44 </t>
  </si>
  <si>
    <t>fzf1968</t>
  </si>
  <si>
    <t>f1968</t>
  </si>
  <si>
    <t>范者峰</t>
  </si>
  <si>
    <t>2025-09-27 20:08:42 </t>
  </si>
  <si>
    <t>2025-09-27 20:08:30 </t>
  </si>
  <si>
    <t>叶丽香</t>
  </si>
  <si>
    <t>七彩云</t>
  </si>
  <si>
    <t>尤丽幼</t>
  </si>
  <si>
    <t>2025-09-27 17:08:58 </t>
  </si>
  <si>
    <t>践程无忧枕</t>
  </si>
  <si>
    <t>2025-01-08 09:03:15 </t>
  </si>
  <si>
    <t>DMTG-WCY</t>
  </si>
  <si>
    <t>王长瑜</t>
  </si>
  <si>
    <t>2025-09-27 15:48:01 </t>
  </si>
  <si>
    <t>书源中性笔（白色）-5只</t>
  </si>
  <si>
    <t>2025-01-15 17:27:46 </t>
  </si>
  <si>
    <t>阳春节拍</t>
  </si>
  <si>
    <t>杨春杰</t>
  </si>
  <si>
    <t>2025-09-27 09:25:17 </t>
  </si>
  <si>
    <t>麦秸秆圆形无线充</t>
  </si>
  <si>
    <t>2025-01-07 16:29:08 </t>
  </si>
  <si>
    <t>孙杰</t>
  </si>
  <si>
    <t>JaySun</t>
  </si>
  <si>
    <t>2025-09-27 06:07:24 </t>
  </si>
  <si>
    <t>YUMC多功能收纳包</t>
  </si>
  <si>
    <t>2022-09-23 09:42:43 </t>
  </si>
  <si>
    <t>kdrjl</t>
  </si>
  <si>
    <t>任京乐</t>
  </si>
  <si>
    <t>2025-09-26 18:58:28 </t>
  </si>
  <si>
    <t>TITA X 停车号码牌</t>
  </si>
  <si>
    <t>2023-05-05 15:40:39 </t>
  </si>
  <si>
    <t>whx8859</t>
  </si>
  <si>
    <t>王红旭</t>
  </si>
  <si>
    <t>2025-09-25 14:18:34 </t>
  </si>
  <si>
    <t>wangyuchun03</t>
  </si>
  <si>
    <t>翔宇_王</t>
  </si>
  <si>
    <t>王欲春</t>
  </si>
  <si>
    <t>2025-09-25 08:44:48 </t>
  </si>
  <si>
    <t>liujiseng</t>
  </si>
  <si>
    <t>liuliusheng</t>
  </si>
  <si>
    <t>刘吉敏</t>
  </si>
  <si>
    <t>2025-09-25 06:50:08 </t>
  </si>
  <si>
    <t>变色杯</t>
  </si>
  <si>
    <t>2019-07-09 14:58:33 </t>
  </si>
  <si>
    <t>反转地球</t>
  </si>
  <si>
    <t>张云峰</t>
  </si>
  <si>
    <t>2025-09-22 22:25:39 </t>
  </si>
  <si>
    <t>2025-09-29 09:35:54 </t>
  </si>
  <si>
    <t>洗漱包</t>
  </si>
  <si>
    <t>2024-07-30 09:44:32 </t>
  </si>
  <si>
    <t>大宝朱林森</t>
  </si>
  <si>
    <t>朱林森</t>
  </si>
  <si>
    <t>2025-09-22 18:47:35 </t>
  </si>
  <si>
    <t>干湿分离多用途时尚健身包/旅行包</t>
  </si>
  <si>
    <t>2025-01-07 16:03:10 </t>
  </si>
  <si>
    <t>库克</t>
  </si>
  <si>
    <t>项勇</t>
  </si>
  <si>
    <t>2025-09-22 13:52:09 </t>
  </si>
  <si>
    <t>wwcwwc</t>
  </si>
  <si>
    <t>WWCWWC</t>
  </si>
  <si>
    <t>王伟潮</t>
  </si>
  <si>
    <t>2025-09-22 10:56:17 </t>
  </si>
  <si>
    <t>回答数</t>
  </si>
  <si>
    <t>提问数</t>
  </si>
  <si>
    <t>发帖数</t>
  </si>
  <si>
    <t>论坛经验</t>
  </si>
  <si>
    <t>找答案积分</t>
  </si>
  <si>
    <t>IsPrime</t>
  </si>
  <si>
    <t>VIPType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</si>
</sst>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Relationship Id="rId1" Type="http://schemas.openxmlformats.org/officeDocument/2006/relationships/externalLinkPath" Target="file:///\\cnpek01197\PowerBI\1847%20Report\MySupportCenter-CoinOperation\&#26368;&#36817;15&#22825;&#30003;&#35831;&#35199;&#24065;&#20817;&#22870;&#29992;&#25143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1"/>
      <sheetName val="兑奖用户ID"/>
      <sheetName val="Sheet3"/>
    </sheetNames>
    <sheetDataSet>
      <sheetData sheetId="0">
        <row r="1">
          <cell r="B1" t="str">
            <v>用户ID</v>
          </cell>
          <cell r="C1" t="str">
            <v>回答数</v>
          </cell>
          <cell r="D1" t="str">
            <v>提问数</v>
          </cell>
          <cell r="E1" t="str">
            <v>发帖数</v>
          </cell>
          <cell r="F1" t="str">
            <v>论坛经验</v>
          </cell>
          <cell r="G1" t="str">
            <v>找答案积分</v>
          </cell>
          <cell r="H1" t="str">
            <v>IsPrime</v>
          </cell>
          <cell r="I1" t="str">
            <v>VIPType</v>
          </cell>
        </row>
        <row r="2">
          <cell r="B2">
            <v>119</v>
          </cell>
          <cell r="C2">
            <v>421</v>
          </cell>
          <cell r="D2">
            <v>3</v>
          </cell>
          <cell r="E2">
            <v>2367</v>
          </cell>
          <cell r="F2">
            <v>145882</v>
          </cell>
          <cell r="G2">
            <v>46676</v>
          </cell>
          <cell r="H2">
            <v>1</v>
          </cell>
          <cell r="I2">
            <v>5</v>
          </cell>
        </row>
        <row r="3">
          <cell r="B3">
            <v>6733</v>
          </cell>
          <cell r="C3">
            <v>726</v>
          </cell>
          <cell r="E3">
            <v>1682</v>
          </cell>
          <cell r="F3">
            <v>17400</v>
          </cell>
          <cell r="G3">
            <v>28096</v>
          </cell>
          <cell r="H3">
            <v>1</v>
          </cell>
          <cell r="I3">
            <v>5</v>
          </cell>
        </row>
        <row r="4">
          <cell r="B4">
            <v>17362</v>
          </cell>
          <cell r="C4">
            <v>5</v>
          </cell>
          <cell r="E4">
            <v>1393</v>
          </cell>
          <cell r="F4">
            <v>137657</v>
          </cell>
          <cell r="G4">
            <v>16702</v>
          </cell>
          <cell r="H4">
            <v>1</v>
          </cell>
          <cell r="I4">
            <v>5</v>
          </cell>
        </row>
        <row r="5">
          <cell r="B5">
            <v>27448</v>
          </cell>
          <cell r="C5">
            <v>3</v>
          </cell>
          <cell r="E5">
            <v>192</v>
          </cell>
          <cell r="F5">
            <v>10504</v>
          </cell>
          <cell r="G5">
            <v>12460</v>
          </cell>
          <cell r="H5">
            <v>0</v>
          </cell>
          <cell r="I5">
            <v>5</v>
          </cell>
        </row>
        <row r="6">
          <cell r="B6">
            <v>36761</v>
          </cell>
          <cell r="E6">
            <v>30</v>
          </cell>
          <cell r="F6">
            <v>11694</v>
          </cell>
          <cell r="G6">
            <v>3683</v>
          </cell>
          <cell r="H6">
            <v>1</v>
          </cell>
          <cell r="I6">
            <v>2</v>
          </cell>
        </row>
        <row r="7">
          <cell r="B7">
            <v>43621</v>
          </cell>
          <cell r="C7">
            <v>2</v>
          </cell>
          <cell r="D7">
            <v>92</v>
          </cell>
          <cell r="E7">
            <v>11</v>
          </cell>
          <cell r="F7">
            <v>12587</v>
          </cell>
          <cell r="G7">
            <v>14253</v>
          </cell>
          <cell r="H7">
            <v>1</v>
          </cell>
          <cell r="I7">
            <v>5</v>
          </cell>
        </row>
        <row r="8">
          <cell r="B8">
            <v>64376</v>
          </cell>
          <cell r="C8">
            <v>144</v>
          </cell>
          <cell r="E8">
            <v>147</v>
          </cell>
          <cell r="F8">
            <v>5384</v>
          </cell>
          <cell r="G8">
            <v>9277</v>
          </cell>
          <cell r="H8">
            <v>0</v>
          </cell>
          <cell r="I8">
            <v>5</v>
          </cell>
        </row>
        <row r="9">
          <cell r="B9">
            <v>65434</v>
          </cell>
          <cell r="C9">
            <v>8</v>
          </cell>
          <cell r="D9">
            <v>16</v>
          </cell>
          <cell r="E9">
            <v>444</v>
          </cell>
          <cell r="F9">
            <v>16797</v>
          </cell>
          <cell r="G9">
            <v>3565</v>
          </cell>
          <cell r="H9">
            <v>0</v>
          </cell>
          <cell r="I9">
            <v>5</v>
          </cell>
        </row>
        <row r="10">
          <cell r="B10">
            <v>67583</v>
          </cell>
          <cell r="C10">
            <v>388</v>
          </cell>
          <cell r="D10">
            <v>1</v>
          </cell>
          <cell r="E10">
            <v>1375</v>
          </cell>
          <cell r="F10">
            <v>72073</v>
          </cell>
          <cell r="G10">
            <v>28947</v>
          </cell>
          <cell r="H10">
            <v>1</v>
          </cell>
          <cell r="I10">
            <v>5</v>
          </cell>
        </row>
        <row r="11">
          <cell r="B11">
            <v>80094</v>
          </cell>
          <cell r="C11">
            <v>3815</v>
          </cell>
          <cell r="E11">
            <v>1179</v>
          </cell>
          <cell r="F11">
            <v>78390</v>
          </cell>
          <cell r="G11">
            <v>366740</v>
          </cell>
          <cell r="H11">
            <v>1</v>
          </cell>
          <cell r="I11">
            <v>5</v>
          </cell>
        </row>
        <row r="12">
          <cell r="B12">
            <v>88575</v>
          </cell>
          <cell r="E12">
            <v>12</v>
          </cell>
          <cell r="F12">
            <v>29512</v>
          </cell>
          <cell r="G12">
            <v>15233</v>
          </cell>
          <cell r="H12">
            <v>0</v>
          </cell>
          <cell r="I12">
            <v>2</v>
          </cell>
        </row>
        <row r="13">
          <cell r="B13">
            <v>94110</v>
          </cell>
          <cell r="C13">
            <v>13</v>
          </cell>
          <cell r="D13">
            <v>1</v>
          </cell>
          <cell r="E13">
            <v>109</v>
          </cell>
          <cell r="F13">
            <v>4855</v>
          </cell>
          <cell r="G13">
            <v>12426</v>
          </cell>
          <cell r="H13">
            <v>0</v>
          </cell>
          <cell r="I13">
            <v>5</v>
          </cell>
        </row>
        <row r="14">
          <cell r="B14">
            <v>94782</v>
          </cell>
          <cell r="F14">
            <v>297</v>
          </cell>
          <cell r="G14">
            <v>226</v>
          </cell>
          <cell r="H14">
            <v>1</v>
          </cell>
          <cell r="I14">
            <v>1</v>
          </cell>
        </row>
        <row r="15">
          <cell r="B15">
            <v>99872</v>
          </cell>
          <cell r="C15">
            <v>122</v>
          </cell>
          <cell r="E15">
            <v>96</v>
          </cell>
          <cell r="F15">
            <v>8692</v>
          </cell>
          <cell r="G15">
            <v>5639</v>
          </cell>
          <cell r="H15">
            <v>0</v>
          </cell>
          <cell r="I15">
            <v>5</v>
          </cell>
        </row>
        <row r="16">
          <cell r="B16">
            <v>130194</v>
          </cell>
          <cell r="C16">
            <v>2</v>
          </cell>
          <cell r="D16">
            <v>1</v>
          </cell>
          <cell r="E16">
            <v>28</v>
          </cell>
          <cell r="F16">
            <v>5223</v>
          </cell>
          <cell r="G16">
            <v>8177</v>
          </cell>
          <cell r="H16">
            <v>0</v>
          </cell>
          <cell r="I16">
            <v>2</v>
          </cell>
        </row>
        <row r="17">
          <cell r="B17">
            <v>135850</v>
          </cell>
          <cell r="C17">
            <v>71</v>
          </cell>
          <cell r="D17">
            <v>2</v>
          </cell>
          <cell r="E17">
            <v>64</v>
          </cell>
          <cell r="F17">
            <v>6656</v>
          </cell>
          <cell r="G17">
            <v>11043</v>
          </cell>
          <cell r="H17">
            <v>1</v>
          </cell>
          <cell r="I17">
            <v>3</v>
          </cell>
        </row>
        <row r="18">
          <cell r="B18">
            <v>159637</v>
          </cell>
          <cell r="C18">
            <v>7</v>
          </cell>
          <cell r="E18">
            <v>15</v>
          </cell>
          <cell r="F18">
            <v>3150</v>
          </cell>
          <cell r="G18">
            <v>4784</v>
          </cell>
          <cell r="H18">
            <v>0</v>
          </cell>
          <cell r="I18">
            <v>2</v>
          </cell>
        </row>
        <row r="19">
          <cell r="B19">
            <v>172113</v>
          </cell>
          <cell r="C19">
            <v>35</v>
          </cell>
          <cell r="D19">
            <v>2</v>
          </cell>
          <cell r="E19">
            <v>74</v>
          </cell>
          <cell r="F19">
            <v>3551</v>
          </cell>
          <cell r="G19">
            <v>5993</v>
          </cell>
          <cell r="H19">
            <v>0</v>
          </cell>
          <cell r="I19">
            <v>5</v>
          </cell>
        </row>
        <row r="20">
          <cell r="B20">
            <v>207862</v>
          </cell>
          <cell r="C20">
            <v>3442</v>
          </cell>
          <cell r="E20">
            <v>5</v>
          </cell>
          <cell r="F20">
            <v>2698</v>
          </cell>
          <cell r="G20">
            <v>363387</v>
          </cell>
          <cell r="H20">
            <v>0</v>
          </cell>
          <cell r="I20">
            <v>5</v>
          </cell>
        </row>
        <row r="21">
          <cell r="B21">
            <v>224452</v>
          </cell>
          <cell r="C21">
            <v>1</v>
          </cell>
          <cell r="E21">
            <v>47</v>
          </cell>
          <cell r="F21">
            <v>2528</v>
          </cell>
          <cell r="G21">
            <v>1525</v>
          </cell>
          <cell r="H21">
            <v>0</v>
          </cell>
          <cell r="I21">
            <v>3</v>
          </cell>
        </row>
        <row r="22">
          <cell r="B22">
            <v>231105</v>
          </cell>
          <cell r="C22">
            <v>931</v>
          </cell>
          <cell r="E22">
            <v>105</v>
          </cell>
          <cell r="F22">
            <v>4585</v>
          </cell>
          <cell r="G22">
            <v>111550</v>
          </cell>
          <cell r="H22">
            <v>0</v>
          </cell>
          <cell r="I22">
            <v>5</v>
          </cell>
        </row>
        <row r="23">
          <cell r="B23">
            <v>239354</v>
          </cell>
          <cell r="E23">
            <v>2</v>
          </cell>
          <cell r="F23">
            <v>2005</v>
          </cell>
          <cell r="G23">
            <v>2097</v>
          </cell>
          <cell r="H23">
            <v>1</v>
          </cell>
          <cell r="I23">
            <v>1</v>
          </cell>
        </row>
        <row r="24">
          <cell r="B24">
            <v>248653</v>
          </cell>
          <cell r="C24">
            <v>149</v>
          </cell>
          <cell r="D24">
            <v>111</v>
          </cell>
          <cell r="E24">
            <v>343</v>
          </cell>
          <cell r="F24">
            <v>3225</v>
          </cell>
          <cell r="G24">
            <v>3685</v>
          </cell>
          <cell r="H24">
            <v>1</v>
          </cell>
          <cell r="I24">
            <v>5</v>
          </cell>
        </row>
        <row r="25">
          <cell r="B25">
            <v>312080</v>
          </cell>
          <cell r="C25">
            <v>6</v>
          </cell>
          <cell r="F25">
            <v>7933</v>
          </cell>
          <cell r="G25">
            <v>36545</v>
          </cell>
          <cell r="H25">
            <v>0</v>
          </cell>
          <cell r="I25">
            <v>2</v>
          </cell>
        </row>
        <row r="26">
          <cell r="B26">
            <v>341575</v>
          </cell>
          <cell r="C26">
            <v>10</v>
          </cell>
          <cell r="D26">
            <v>8</v>
          </cell>
          <cell r="E26">
            <v>301</v>
          </cell>
          <cell r="F26">
            <v>2745</v>
          </cell>
          <cell r="G26">
            <v>1185</v>
          </cell>
          <cell r="H26">
            <v>0</v>
          </cell>
          <cell r="I26">
            <v>5</v>
          </cell>
        </row>
        <row r="27">
          <cell r="B27">
            <v>348952</v>
          </cell>
          <cell r="C27">
            <v>63</v>
          </cell>
          <cell r="D27">
            <v>1</v>
          </cell>
          <cell r="E27">
            <v>25</v>
          </cell>
          <cell r="F27">
            <v>3263</v>
          </cell>
          <cell r="G27">
            <v>56284</v>
          </cell>
          <cell r="H27">
            <v>0</v>
          </cell>
          <cell r="I27">
            <v>4</v>
          </cell>
        </row>
        <row r="28">
          <cell r="B28">
            <v>357957</v>
          </cell>
          <cell r="C28">
            <v>223</v>
          </cell>
          <cell r="E28">
            <v>19</v>
          </cell>
          <cell r="F28">
            <v>2497</v>
          </cell>
          <cell r="G28">
            <v>25057</v>
          </cell>
          <cell r="H28">
            <v>0</v>
          </cell>
          <cell r="I28">
            <v>5</v>
          </cell>
        </row>
        <row r="29">
          <cell r="B29">
            <v>381928</v>
          </cell>
          <cell r="C29">
            <v>1</v>
          </cell>
          <cell r="E29">
            <v>111</v>
          </cell>
          <cell r="F29">
            <v>4630</v>
          </cell>
          <cell r="G29">
            <v>1192</v>
          </cell>
          <cell r="H29">
            <v>0</v>
          </cell>
          <cell r="I29">
            <v>4</v>
          </cell>
        </row>
        <row r="30">
          <cell r="B30">
            <v>395809</v>
          </cell>
          <cell r="C30">
            <v>6</v>
          </cell>
          <cell r="D30">
            <v>3</v>
          </cell>
          <cell r="E30">
            <v>9</v>
          </cell>
          <cell r="F30">
            <v>177</v>
          </cell>
          <cell r="G30">
            <v>201</v>
          </cell>
          <cell r="H30">
            <v>1</v>
          </cell>
          <cell r="I30">
            <v>2</v>
          </cell>
        </row>
        <row r="31">
          <cell r="B31">
            <v>408528</v>
          </cell>
          <cell r="C31">
            <v>31</v>
          </cell>
          <cell r="D31">
            <v>1</v>
          </cell>
          <cell r="E31">
            <v>173</v>
          </cell>
          <cell r="F31">
            <v>1147</v>
          </cell>
          <cell r="G31">
            <v>657</v>
          </cell>
          <cell r="H31">
            <v>0</v>
          </cell>
          <cell r="I31">
            <v>5</v>
          </cell>
        </row>
        <row r="32">
          <cell r="B32">
            <v>435020</v>
          </cell>
          <cell r="C32">
            <v>31</v>
          </cell>
          <cell r="E32">
            <v>317</v>
          </cell>
          <cell r="F32">
            <v>2070</v>
          </cell>
          <cell r="G32">
            <v>853</v>
          </cell>
          <cell r="H32">
            <v>0</v>
          </cell>
          <cell r="I32">
            <v>5</v>
          </cell>
        </row>
        <row r="33">
          <cell r="B33">
            <v>484389</v>
          </cell>
          <cell r="C33">
            <v>2</v>
          </cell>
          <cell r="D33">
            <v>27</v>
          </cell>
          <cell r="E33">
            <v>9</v>
          </cell>
          <cell r="F33">
            <v>1374</v>
          </cell>
          <cell r="G33">
            <v>1264</v>
          </cell>
          <cell r="H33">
            <v>1</v>
          </cell>
          <cell r="I33">
            <v>2</v>
          </cell>
        </row>
        <row r="34">
          <cell r="B34">
            <v>608145</v>
          </cell>
          <cell r="C34">
            <v>28</v>
          </cell>
          <cell r="D34">
            <v>2</v>
          </cell>
          <cell r="E34">
            <v>130</v>
          </cell>
          <cell r="F34">
            <v>1374</v>
          </cell>
          <cell r="G34">
            <v>1369</v>
          </cell>
          <cell r="H34">
            <v>0</v>
          </cell>
          <cell r="I34">
            <v>5</v>
          </cell>
        </row>
        <row r="35">
          <cell r="B35">
            <v>759857</v>
          </cell>
          <cell r="C35">
            <v>7</v>
          </cell>
          <cell r="E35">
            <v>47</v>
          </cell>
          <cell r="F35">
            <v>4193</v>
          </cell>
          <cell r="G35">
            <v>1806</v>
          </cell>
          <cell r="H35">
            <v>0</v>
          </cell>
          <cell r="I35">
            <v>3</v>
          </cell>
        </row>
        <row r="36">
          <cell r="B36">
            <v>811274</v>
          </cell>
          <cell r="C36">
            <v>96</v>
          </cell>
          <cell r="D36">
            <v>3</v>
          </cell>
          <cell r="E36">
            <v>354</v>
          </cell>
          <cell r="F36">
            <v>1783</v>
          </cell>
          <cell r="G36">
            <v>1384</v>
          </cell>
          <cell r="H36">
            <v>0</v>
          </cell>
          <cell r="I36">
            <v>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6BDB-6583-4AA2-A5D9-7A8B4FCC8D6C}">
  <dimension ref="A1:R38"/>
  <sheetViews>
    <sheetView showGridLines="0" tabSelected="1" topLeftCell="A29" zoomScale="85" zoomScaleNormal="85" workbookViewId="0">
      <selection sqref="A1:XFD1"/>
    </sheetView>
  </sheetViews>
  <sheetFormatPr defaultRowHeight="14.5" x14ac:dyDescent="0.35"/>
  <cols>
    <col min="1" max="1" width="34.90625" bestFit="1" customWidth="1"/>
    <col min="2" max="2" width="6.08984375" bestFit="1" customWidth="1"/>
    <col min="3" max="3" width="16.36328125" bestFit="1" customWidth="1"/>
    <col min="4" max="4" width="6.26953125" bestFit="1" customWidth="1"/>
    <col min="5" max="5" width="14.26953125" bestFit="1" customWidth="1"/>
    <col min="6" max="6" width="21.26953125" bestFit="1" customWidth="1"/>
    <col min="7" max="7" width="10.54296875" bestFit="1" customWidth="1"/>
    <col min="8" max="8" width="8.08984375" bestFit="1" customWidth="1"/>
    <col min="9" max="10" width="16.36328125" bestFit="1" customWidth="1"/>
    <col min="11" max="11" width="8.08984375" bestFit="1" customWidth="1"/>
  </cols>
  <sheetData>
    <row r="1" spans="1:18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</v>
      </c>
      <c r="J1" s="2" t="s">
        <v>10</v>
      </c>
      <c r="K1" s="2" t="s">
        <v>11</v>
      </c>
      <c r="L1" s="1" t="s">
        <v>185</v>
      </c>
      <c r="M1" s="1" t="s">
        <v>186</v>
      </c>
      <c r="N1" s="1" t="s">
        <v>187</v>
      </c>
      <c r="O1" s="1" t="s">
        <v>188</v>
      </c>
      <c r="P1" s="1" t="s">
        <v>189</v>
      </c>
      <c r="Q1" s="1" t="s">
        <v>190</v>
      </c>
      <c r="R1" s="1" t="s">
        <v>191</v>
      </c>
    </row>
    <row r="2" spans="1:18" s="3" customFormat="1" ht="26.5" x14ac:dyDescent="0.35">
      <c r="A2" s="4" t="s">
        <v>20</v>
      </c>
      <c r="B2" s="4">
        <v>1883</v>
      </c>
      <c r="C2" s="4" t="s">
        <v>21</v>
      </c>
      <c r="D2" s="4">
        <v>435020</v>
      </c>
      <c r="E2" s="4" t="s">
        <v>22</v>
      </c>
      <c r="F2" s="4" t="s">
        <v>23</v>
      </c>
      <c r="G2" s="4" t="s">
        <v>24</v>
      </c>
      <c r="H2" s="4" t="s">
        <v>8</v>
      </c>
      <c r="I2" s="4" t="s">
        <v>25</v>
      </c>
      <c r="J2" s="4" t="s">
        <v>18</v>
      </c>
      <c r="K2" s="4" t="s">
        <v>19</v>
      </c>
      <c r="L2" s="3">
        <f>VLOOKUP(D2,[1]Query1!$B:$I,2,0)</f>
        <v>31</v>
      </c>
      <c r="M2" s="3">
        <f>VLOOKUP(D2,[1]Query1!$B:$I,3,0)</f>
        <v>0</v>
      </c>
      <c r="N2" s="3">
        <f>VLOOKUP(D2,[1]Query1!$B:$I,4,0)</f>
        <v>317</v>
      </c>
      <c r="O2" s="3">
        <f>VLOOKUP(D2,[1]Query1!$B:$I,5,0)</f>
        <v>2070</v>
      </c>
      <c r="P2" s="3">
        <f>VLOOKUP(D2,[1]Query1!$B:$I,6,0)</f>
        <v>853</v>
      </c>
      <c r="Q2" s="3">
        <f>VLOOKUP(D2,[1]Query1!$B:$I,7,0)</f>
        <v>0</v>
      </c>
      <c r="R2" s="3">
        <f>VLOOKUP(D2,[1]Query1!$B:$I,8,0)</f>
        <v>5</v>
      </c>
    </row>
    <row r="3" spans="1:18" s="3" customFormat="1" ht="26.5" x14ac:dyDescent="0.35">
      <c r="A3" s="4" t="s">
        <v>31</v>
      </c>
      <c r="B3" s="4">
        <v>2087</v>
      </c>
      <c r="C3" s="4" t="s">
        <v>32</v>
      </c>
      <c r="D3" s="4">
        <v>94110</v>
      </c>
      <c r="E3" s="4" t="s">
        <v>33</v>
      </c>
      <c r="F3" s="4" t="s">
        <v>34</v>
      </c>
      <c r="G3" s="4" t="s">
        <v>35</v>
      </c>
      <c r="H3" s="4" t="s">
        <v>8</v>
      </c>
      <c r="I3" s="4" t="s">
        <v>36</v>
      </c>
      <c r="J3" s="4" t="s">
        <v>18</v>
      </c>
      <c r="K3" s="4" t="s">
        <v>19</v>
      </c>
      <c r="L3" s="3">
        <f>VLOOKUP(D3,[1]Query1!$B:$I,2,0)</f>
        <v>13</v>
      </c>
      <c r="M3" s="3">
        <f>VLOOKUP(D3,[1]Query1!$B:$I,3,0)</f>
        <v>1</v>
      </c>
      <c r="N3" s="3">
        <f>VLOOKUP(D3,[1]Query1!$B:$I,4,0)</f>
        <v>109</v>
      </c>
      <c r="O3" s="3">
        <f>VLOOKUP(D3,[1]Query1!$B:$I,5,0)</f>
        <v>4855</v>
      </c>
      <c r="P3" s="3">
        <f>VLOOKUP(D3,[1]Query1!$B:$I,6,0)</f>
        <v>12426</v>
      </c>
      <c r="Q3" s="3">
        <f>VLOOKUP(D3,[1]Query1!$B:$I,7,0)</f>
        <v>0</v>
      </c>
      <c r="R3" s="3">
        <f>VLOOKUP(D3,[1]Query1!$B:$I,8,0)</f>
        <v>5</v>
      </c>
    </row>
    <row r="4" spans="1:18" s="3" customFormat="1" ht="26.5" x14ac:dyDescent="0.35">
      <c r="A4" s="4" t="s">
        <v>37</v>
      </c>
      <c r="B4" s="4">
        <v>2079</v>
      </c>
      <c r="C4" s="4" t="s">
        <v>38</v>
      </c>
      <c r="D4" s="4">
        <v>65434</v>
      </c>
      <c r="E4" s="4" t="s">
        <v>39</v>
      </c>
      <c r="F4" s="4" t="s">
        <v>39</v>
      </c>
      <c r="G4" s="4" t="s">
        <v>40</v>
      </c>
      <c r="H4" s="4" t="s">
        <v>8</v>
      </c>
      <c r="I4" s="4" t="s">
        <v>41</v>
      </c>
      <c r="J4" s="4" t="s">
        <v>18</v>
      </c>
      <c r="K4" s="4" t="s">
        <v>19</v>
      </c>
      <c r="L4" s="3">
        <f>VLOOKUP(D4,[1]Query1!$B:$I,2,0)</f>
        <v>8</v>
      </c>
      <c r="M4" s="3">
        <f>VLOOKUP(D4,[1]Query1!$B:$I,3,0)</f>
        <v>16</v>
      </c>
      <c r="N4" s="3">
        <f>VLOOKUP(D4,[1]Query1!$B:$I,4,0)</f>
        <v>444</v>
      </c>
      <c r="O4" s="3">
        <f>VLOOKUP(D4,[1]Query1!$B:$I,5,0)</f>
        <v>16797</v>
      </c>
      <c r="P4" s="3">
        <f>VLOOKUP(D4,[1]Query1!$B:$I,6,0)</f>
        <v>3565</v>
      </c>
      <c r="Q4" s="3">
        <f>VLOOKUP(D4,[1]Query1!$B:$I,7,0)</f>
        <v>0</v>
      </c>
      <c r="R4" s="3">
        <f>VLOOKUP(D4,[1]Query1!$B:$I,8,0)</f>
        <v>5</v>
      </c>
    </row>
    <row r="5" spans="1:18" s="3" customFormat="1" ht="26.5" x14ac:dyDescent="0.35">
      <c r="A5" s="4" t="s">
        <v>20</v>
      </c>
      <c r="B5" s="4">
        <v>1883</v>
      </c>
      <c r="C5" s="4" t="s">
        <v>21</v>
      </c>
      <c r="D5" s="4">
        <v>408528</v>
      </c>
      <c r="E5" s="4" t="s">
        <v>42</v>
      </c>
      <c r="F5" s="4" t="s">
        <v>43</v>
      </c>
      <c r="G5" s="4" t="s">
        <v>44</v>
      </c>
      <c r="H5" s="4" t="s">
        <v>8</v>
      </c>
      <c r="I5" s="4" t="s">
        <v>45</v>
      </c>
      <c r="J5" s="4" t="s">
        <v>18</v>
      </c>
      <c r="K5" s="4" t="s">
        <v>19</v>
      </c>
      <c r="L5" s="3">
        <f>VLOOKUP(D5,[1]Query1!$B:$I,2,0)</f>
        <v>31</v>
      </c>
      <c r="M5" s="3">
        <f>VLOOKUP(D5,[1]Query1!$B:$I,3,0)</f>
        <v>1</v>
      </c>
      <c r="N5" s="3">
        <f>VLOOKUP(D5,[1]Query1!$B:$I,4,0)</f>
        <v>173</v>
      </c>
      <c r="O5" s="3">
        <f>VLOOKUP(D5,[1]Query1!$B:$I,5,0)</f>
        <v>1147</v>
      </c>
      <c r="P5" s="3">
        <f>VLOOKUP(D5,[1]Query1!$B:$I,6,0)</f>
        <v>657</v>
      </c>
      <c r="Q5" s="3">
        <f>VLOOKUP(D5,[1]Query1!$B:$I,7,0)</f>
        <v>0</v>
      </c>
      <c r="R5" s="3">
        <f>VLOOKUP(D5,[1]Query1!$B:$I,8,0)</f>
        <v>5</v>
      </c>
    </row>
    <row r="6" spans="1:18" s="3" customFormat="1" ht="26.5" x14ac:dyDescent="0.35">
      <c r="A6" s="4" t="s">
        <v>12</v>
      </c>
      <c r="B6" s="4">
        <v>1751</v>
      </c>
      <c r="C6" s="4" t="s">
        <v>13</v>
      </c>
      <c r="D6" s="4">
        <v>17362</v>
      </c>
      <c r="E6" s="4" t="s">
        <v>46</v>
      </c>
      <c r="F6" s="4" t="s">
        <v>47</v>
      </c>
      <c r="G6" s="4" t="s">
        <v>48</v>
      </c>
      <c r="H6" s="4" t="s">
        <v>8</v>
      </c>
      <c r="I6" s="4" t="s">
        <v>49</v>
      </c>
      <c r="J6" s="4" t="s">
        <v>18</v>
      </c>
      <c r="K6" s="4" t="s">
        <v>19</v>
      </c>
      <c r="L6" s="3">
        <f>VLOOKUP(D6,[1]Query1!$B:$I,2,0)</f>
        <v>5</v>
      </c>
      <c r="M6" s="3">
        <f>VLOOKUP(D6,[1]Query1!$B:$I,3,0)</f>
        <v>0</v>
      </c>
      <c r="N6" s="3">
        <f>VLOOKUP(D6,[1]Query1!$B:$I,4,0)</f>
        <v>1393</v>
      </c>
      <c r="O6" s="3">
        <f>VLOOKUP(D6,[1]Query1!$B:$I,5,0)</f>
        <v>137657</v>
      </c>
      <c r="P6" s="3">
        <f>VLOOKUP(D6,[1]Query1!$B:$I,6,0)</f>
        <v>16702</v>
      </c>
      <c r="Q6" s="3">
        <f>VLOOKUP(D6,[1]Query1!$B:$I,7,0)</f>
        <v>1</v>
      </c>
      <c r="R6" s="3">
        <f>VLOOKUP(D6,[1]Query1!$B:$I,8,0)</f>
        <v>5</v>
      </c>
    </row>
    <row r="7" spans="1:18" s="3" customFormat="1" ht="26.5" x14ac:dyDescent="0.35">
      <c r="A7" s="4" t="s">
        <v>12</v>
      </c>
      <c r="B7" s="4">
        <v>1751</v>
      </c>
      <c r="C7" s="4" t="s">
        <v>13</v>
      </c>
      <c r="D7" s="4">
        <v>6733</v>
      </c>
      <c r="E7" s="4" t="s">
        <v>69</v>
      </c>
      <c r="F7" s="4" t="s">
        <v>70</v>
      </c>
      <c r="G7" s="4" t="s">
        <v>71</v>
      </c>
      <c r="H7" s="4" t="s">
        <v>8</v>
      </c>
      <c r="I7" s="4" t="s">
        <v>72</v>
      </c>
      <c r="J7" s="4" t="s">
        <v>68</v>
      </c>
      <c r="K7" s="4" t="s">
        <v>19</v>
      </c>
      <c r="L7" s="3">
        <f>VLOOKUP(D7,[1]Query1!$B:$I,2,0)</f>
        <v>726</v>
      </c>
      <c r="M7" s="3">
        <f>VLOOKUP(D7,[1]Query1!$B:$I,3,0)</f>
        <v>0</v>
      </c>
      <c r="N7" s="3">
        <f>VLOOKUP(D7,[1]Query1!$B:$I,4,0)</f>
        <v>1682</v>
      </c>
      <c r="O7" s="3">
        <f>VLOOKUP(D7,[1]Query1!$B:$I,5,0)</f>
        <v>17400</v>
      </c>
      <c r="P7" s="3">
        <f>VLOOKUP(D7,[1]Query1!$B:$I,6,0)</f>
        <v>28096</v>
      </c>
      <c r="Q7" s="3">
        <f>VLOOKUP(D7,[1]Query1!$B:$I,7,0)</f>
        <v>1</v>
      </c>
      <c r="R7" s="3">
        <f>VLOOKUP(D7,[1]Query1!$B:$I,8,0)</f>
        <v>5</v>
      </c>
    </row>
    <row r="8" spans="1:18" s="3" customFormat="1" ht="26.5" x14ac:dyDescent="0.35">
      <c r="A8" s="4" t="s">
        <v>73</v>
      </c>
      <c r="B8" s="4">
        <v>2109</v>
      </c>
      <c r="C8" s="4" t="s">
        <v>74</v>
      </c>
      <c r="D8" s="4">
        <v>67583</v>
      </c>
      <c r="E8" s="4" t="s">
        <v>75</v>
      </c>
      <c r="F8" s="4" t="s">
        <v>76</v>
      </c>
      <c r="G8" s="4" t="s">
        <v>77</v>
      </c>
      <c r="H8" s="4" t="s">
        <v>8</v>
      </c>
      <c r="I8" s="4" t="s">
        <v>78</v>
      </c>
      <c r="J8" s="4" t="s">
        <v>68</v>
      </c>
      <c r="K8" s="4" t="s">
        <v>19</v>
      </c>
      <c r="L8" s="3">
        <f>VLOOKUP(D8,[1]Query1!$B:$I,2,0)</f>
        <v>388</v>
      </c>
      <c r="M8" s="3">
        <f>VLOOKUP(D8,[1]Query1!$B:$I,3,0)</f>
        <v>1</v>
      </c>
      <c r="N8" s="3">
        <f>VLOOKUP(D8,[1]Query1!$B:$I,4,0)</f>
        <v>1375</v>
      </c>
      <c r="O8" s="3">
        <f>VLOOKUP(D8,[1]Query1!$B:$I,5,0)</f>
        <v>72073</v>
      </c>
      <c r="P8" s="3">
        <f>VLOOKUP(D8,[1]Query1!$B:$I,6,0)</f>
        <v>28947</v>
      </c>
      <c r="Q8" s="3">
        <f>VLOOKUP(D8,[1]Query1!$B:$I,7,0)</f>
        <v>1</v>
      </c>
      <c r="R8" s="3">
        <f>VLOOKUP(D8,[1]Query1!$B:$I,8,0)</f>
        <v>5</v>
      </c>
    </row>
    <row r="9" spans="1:18" s="3" customFormat="1" ht="26.5" x14ac:dyDescent="0.35">
      <c r="A9" s="4" t="s">
        <v>83</v>
      </c>
      <c r="B9" s="4">
        <v>2059</v>
      </c>
      <c r="C9" s="4" t="s">
        <v>84</v>
      </c>
      <c r="D9" s="4">
        <v>357957</v>
      </c>
      <c r="E9" s="4" t="s">
        <v>85</v>
      </c>
      <c r="F9" s="4" t="s">
        <v>85</v>
      </c>
      <c r="G9" s="4" t="s">
        <v>86</v>
      </c>
      <c r="H9" s="4" t="s">
        <v>8</v>
      </c>
      <c r="I9" s="4" t="s">
        <v>87</v>
      </c>
      <c r="J9" s="4" t="s">
        <v>68</v>
      </c>
      <c r="K9" s="4" t="s">
        <v>19</v>
      </c>
      <c r="L9" s="3">
        <f>VLOOKUP(D9,[1]Query1!$B:$I,2,0)</f>
        <v>223</v>
      </c>
      <c r="M9" s="3">
        <f>VLOOKUP(D9,[1]Query1!$B:$I,3,0)</f>
        <v>0</v>
      </c>
      <c r="N9" s="3">
        <f>VLOOKUP(D9,[1]Query1!$B:$I,4,0)</f>
        <v>19</v>
      </c>
      <c r="O9" s="3">
        <f>VLOOKUP(D9,[1]Query1!$B:$I,5,0)</f>
        <v>2497</v>
      </c>
      <c r="P9" s="3">
        <f>VLOOKUP(D9,[1]Query1!$B:$I,6,0)</f>
        <v>25057</v>
      </c>
      <c r="Q9" s="3">
        <f>VLOOKUP(D9,[1]Query1!$B:$I,7,0)</f>
        <v>0</v>
      </c>
      <c r="R9" s="3">
        <f>VLOOKUP(D9,[1]Query1!$B:$I,8,0)</f>
        <v>5</v>
      </c>
    </row>
    <row r="10" spans="1:18" s="3" customFormat="1" ht="26.5" x14ac:dyDescent="0.35">
      <c r="A10" s="4" t="s">
        <v>88</v>
      </c>
      <c r="B10" s="4">
        <v>1893</v>
      </c>
      <c r="C10" s="4" t="s">
        <v>89</v>
      </c>
      <c r="D10" s="4">
        <v>248653</v>
      </c>
      <c r="E10" s="4" t="s">
        <v>90</v>
      </c>
      <c r="F10" s="4" t="s">
        <v>91</v>
      </c>
      <c r="G10" s="4" t="s">
        <v>92</v>
      </c>
      <c r="H10" s="4" t="s">
        <v>8</v>
      </c>
      <c r="I10" s="4" t="s">
        <v>93</v>
      </c>
      <c r="J10" s="4" t="s">
        <v>68</v>
      </c>
      <c r="K10" s="4" t="s">
        <v>19</v>
      </c>
      <c r="L10" s="3">
        <f>VLOOKUP(D10,[1]Query1!$B:$I,2,0)</f>
        <v>149</v>
      </c>
      <c r="M10" s="3">
        <f>VLOOKUP(D10,[1]Query1!$B:$I,3,0)</f>
        <v>111</v>
      </c>
      <c r="N10" s="3">
        <f>VLOOKUP(D10,[1]Query1!$B:$I,4,0)</f>
        <v>343</v>
      </c>
      <c r="O10" s="3">
        <f>VLOOKUP(D10,[1]Query1!$B:$I,5,0)</f>
        <v>3225</v>
      </c>
      <c r="P10" s="3">
        <f>VLOOKUP(D10,[1]Query1!$B:$I,6,0)</f>
        <v>3685</v>
      </c>
      <c r="Q10" s="3">
        <f>VLOOKUP(D10,[1]Query1!$B:$I,7,0)</f>
        <v>1</v>
      </c>
      <c r="R10" s="3">
        <f>VLOOKUP(D10,[1]Query1!$B:$I,8,0)</f>
        <v>5</v>
      </c>
    </row>
    <row r="11" spans="1:18" s="3" customFormat="1" ht="26.5" x14ac:dyDescent="0.35">
      <c r="A11" s="4" t="s">
        <v>62</v>
      </c>
      <c r="B11" s="4">
        <v>1887</v>
      </c>
      <c r="C11" s="4" t="s">
        <v>63</v>
      </c>
      <c r="D11" s="4">
        <v>27448</v>
      </c>
      <c r="E11" s="4" t="s">
        <v>94</v>
      </c>
      <c r="F11" s="4" t="s">
        <v>95</v>
      </c>
      <c r="G11" s="4" t="s">
        <v>96</v>
      </c>
      <c r="H11" s="4" t="s">
        <v>8</v>
      </c>
      <c r="I11" s="4" t="s">
        <v>97</v>
      </c>
      <c r="J11" s="4" t="s">
        <v>68</v>
      </c>
      <c r="K11" s="4" t="s">
        <v>19</v>
      </c>
      <c r="L11" s="3">
        <f>VLOOKUP(D11,[1]Query1!$B:$I,2,0)</f>
        <v>3</v>
      </c>
      <c r="M11" s="3">
        <f>VLOOKUP(D11,[1]Query1!$B:$I,3,0)</f>
        <v>0</v>
      </c>
      <c r="N11" s="3">
        <f>VLOOKUP(D11,[1]Query1!$B:$I,4,0)</f>
        <v>192</v>
      </c>
      <c r="O11" s="3">
        <f>VLOOKUP(D11,[1]Query1!$B:$I,5,0)</f>
        <v>10504</v>
      </c>
      <c r="P11" s="3">
        <f>VLOOKUP(D11,[1]Query1!$B:$I,6,0)</f>
        <v>12460</v>
      </c>
      <c r="Q11" s="3">
        <f>VLOOKUP(D11,[1]Query1!$B:$I,7,0)</f>
        <v>0</v>
      </c>
      <c r="R11" s="3">
        <f>VLOOKUP(D11,[1]Query1!$B:$I,8,0)</f>
        <v>5</v>
      </c>
    </row>
    <row r="12" spans="1:18" s="3" customFormat="1" ht="26.5" x14ac:dyDescent="0.35">
      <c r="A12" s="4" t="s">
        <v>12</v>
      </c>
      <c r="B12" s="4">
        <v>1751</v>
      </c>
      <c r="C12" s="4" t="s">
        <v>13</v>
      </c>
      <c r="D12" s="4">
        <v>43621</v>
      </c>
      <c r="E12" s="4" t="s">
        <v>107</v>
      </c>
      <c r="F12" s="4" t="s">
        <v>108</v>
      </c>
      <c r="G12" s="4" t="s">
        <v>109</v>
      </c>
      <c r="H12" s="4" t="s">
        <v>8</v>
      </c>
      <c r="I12" s="4" t="s">
        <v>110</v>
      </c>
      <c r="J12" s="4" t="s">
        <v>68</v>
      </c>
      <c r="K12" s="4" t="s">
        <v>19</v>
      </c>
      <c r="L12" s="3">
        <f>VLOOKUP(D12,[1]Query1!$B:$I,2,0)</f>
        <v>2</v>
      </c>
      <c r="M12" s="3">
        <f>VLOOKUP(D12,[1]Query1!$B:$I,3,0)</f>
        <v>92</v>
      </c>
      <c r="N12" s="3">
        <f>VLOOKUP(D12,[1]Query1!$B:$I,4,0)</f>
        <v>11</v>
      </c>
      <c r="O12" s="3">
        <f>VLOOKUP(D12,[1]Query1!$B:$I,5,0)</f>
        <v>12587</v>
      </c>
      <c r="P12" s="3">
        <f>VLOOKUP(D12,[1]Query1!$B:$I,6,0)</f>
        <v>14253</v>
      </c>
      <c r="Q12" s="3">
        <f>VLOOKUP(D12,[1]Query1!$B:$I,7,0)</f>
        <v>1</v>
      </c>
      <c r="R12" s="3">
        <f>VLOOKUP(D12,[1]Query1!$B:$I,8,0)</f>
        <v>5</v>
      </c>
    </row>
    <row r="13" spans="1:18" s="3" customFormat="1" ht="26.5" x14ac:dyDescent="0.35">
      <c r="A13" s="4" t="s">
        <v>31</v>
      </c>
      <c r="B13" s="4">
        <v>2087</v>
      </c>
      <c r="C13" s="4" t="s">
        <v>32</v>
      </c>
      <c r="D13" s="4">
        <v>64376</v>
      </c>
      <c r="E13" s="4" t="s">
        <v>119</v>
      </c>
      <c r="F13" s="4" t="s">
        <v>120</v>
      </c>
      <c r="G13" s="4" t="s">
        <v>121</v>
      </c>
      <c r="H13" s="4" t="s">
        <v>8</v>
      </c>
      <c r="I13" s="4" t="s">
        <v>122</v>
      </c>
      <c r="J13" s="4" t="s">
        <v>118</v>
      </c>
      <c r="K13" s="4" t="s">
        <v>19</v>
      </c>
      <c r="L13" s="3">
        <f>VLOOKUP(D13,[1]Query1!$B:$I,2,0)</f>
        <v>144</v>
      </c>
      <c r="M13" s="3">
        <f>VLOOKUP(D13,[1]Query1!$B:$I,3,0)</f>
        <v>0</v>
      </c>
      <c r="N13" s="3">
        <f>VLOOKUP(D13,[1]Query1!$B:$I,4,0)</f>
        <v>147</v>
      </c>
      <c r="O13" s="3">
        <f>VLOOKUP(D13,[1]Query1!$B:$I,5,0)</f>
        <v>5384</v>
      </c>
      <c r="P13" s="3">
        <f>VLOOKUP(D13,[1]Query1!$B:$I,6,0)</f>
        <v>9277</v>
      </c>
      <c r="Q13" s="3">
        <f>VLOOKUP(D13,[1]Query1!$B:$I,7,0)</f>
        <v>0</v>
      </c>
      <c r="R13" s="3">
        <f>VLOOKUP(D13,[1]Query1!$B:$I,8,0)</f>
        <v>5</v>
      </c>
    </row>
    <row r="14" spans="1:18" s="3" customFormat="1" ht="26.5" x14ac:dyDescent="0.35">
      <c r="A14" s="4" t="s">
        <v>37</v>
      </c>
      <c r="B14" s="4">
        <v>2079</v>
      </c>
      <c r="C14" s="4" t="s">
        <v>38</v>
      </c>
      <c r="D14" s="4">
        <v>231105</v>
      </c>
      <c r="E14" s="4" t="s">
        <v>123</v>
      </c>
      <c r="F14" s="4" t="s">
        <v>124</v>
      </c>
      <c r="G14" s="4" t="s">
        <v>125</v>
      </c>
      <c r="H14" s="4" t="s">
        <v>8</v>
      </c>
      <c r="I14" s="4" t="s">
        <v>126</v>
      </c>
      <c r="J14" s="4" t="s">
        <v>118</v>
      </c>
      <c r="K14" s="4" t="s">
        <v>19</v>
      </c>
      <c r="L14" s="3">
        <f>VLOOKUP(D14,[1]Query1!$B:$I,2,0)</f>
        <v>931</v>
      </c>
      <c r="M14" s="3">
        <f>VLOOKUP(D14,[1]Query1!$B:$I,3,0)</f>
        <v>0</v>
      </c>
      <c r="N14" s="3">
        <f>VLOOKUP(D14,[1]Query1!$B:$I,4,0)</f>
        <v>105</v>
      </c>
      <c r="O14" s="3">
        <f>VLOOKUP(D14,[1]Query1!$B:$I,5,0)</f>
        <v>4585</v>
      </c>
      <c r="P14" s="3">
        <f>VLOOKUP(D14,[1]Query1!$B:$I,6,0)</f>
        <v>111550</v>
      </c>
      <c r="Q14" s="3">
        <f>VLOOKUP(D14,[1]Query1!$B:$I,7,0)</f>
        <v>0</v>
      </c>
      <c r="R14" s="3">
        <f>VLOOKUP(D14,[1]Query1!$B:$I,8,0)</f>
        <v>5</v>
      </c>
    </row>
    <row r="15" spans="1:18" s="3" customFormat="1" ht="26.5" x14ac:dyDescent="0.35">
      <c r="A15" s="4" t="s">
        <v>37</v>
      </c>
      <c r="B15" s="4">
        <v>2079</v>
      </c>
      <c r="C15" s="4" t="s">
        <v>38</v>
      </c>
      <c r="D15" s="4">
        <v>231105</v>
      </c>
      <c r="E15" s="4" t="s">
        <v>123</v>
      </c>
      <c r="F15" s="4" t="s">
        <v>124</v>
      </c>
      <c r="G15" s="4" t="s">
        <v>125</v>
      </c>
      <c r="H15" s="4" t="s">
        <v>8</v>
      </c>
      <c r="I15" s="4" t="s">
        <v>127</v>
      </c>
      <c r="J15" s="4" t="s">
        <v>118</v>
      </c>
      <c r="K15" s="4" t="s">
        <v>19</v>
      </c>
      <c r="L15" s="3">
        <f>VLOOKUP(D15,[1]Query1!$B:$I,2,0)</f>
        <v>931</v>
      </c>
      <c r="M15" s="3">
        <f>VLOOKUP(D15,[1]Query1!$B:$I,3,0)</f>
        <v>0</v>
      </c>
      <c r="N15" s="3">
        <f>VLOOKUP(D15,[1]Query1!$B:$I,4,0)</f>
        <v>105</v>
      </c>
      <c r="O15" s="3">
        <f>VLOOKUP(D15,[1]Query1!$B:$I,5,0)</f>
        <v>4585</v>
      </c>
      <c r="P15" s="3">
        <f>VLOOKUP(D15,[1]Query1!$B:$I,6,0)</f>
        <v>111550</v>
      </c>
      <c r="Q15" s="3">
        <f>VLOOKUP(D15,[1]Query1!$B:$I,7,0)</f>
        <v>0</v>
      </c>
      <c r="R15" s="3">
        <f>VLOOKUP(D15,[1]Query1!$B:$I,8,0)</f>
        <v>5</v>
      </c>
    </row>
    <row r="16" spans="1:18" s="3" customFormat="1" ht="26.5" x14ac:dyDescent="0.35">
      <c r="A16" s="4" t="s">
        <v>137</v>
      </c>
      <c r="B16" s="4">
        <v>2086</v>
      </c>
      <c r="C16" s="4" t="s">
        <v>138</v>
      </c>
      <c r="D16" s="4">
        <v>811274</v>
      </c>
      <c r="E16" s="4">
        <v>20230301870342</v>
      </c>
      <c r="F16" s="4" t="s">
        <v>139</v>
      </c>
      <c r="G16" s="4" t="s">
        <v>140</v>
      </c>
      <c r="H16" s="4" t="s">
        <v>8</v>
      </c>
      <c r="I16" s="4" t="s">
        <v>141</v>
      </c>
      <c r="J16" s="4" t="s">
        <v>118</v>
      </c>
      <c r="K16" s="4" t="s">
        <v>19</v>
      </c>
      <c r="L16" s="3">
        <f>VLOOKUP(D16,[1]Query1!$B:$I,2,0)</f>
        <v>96</v>
      </c>
      <c r="M16" s="3">
        <f>VLOOKUP(D16,[1]Query1!$B:$I,3,0)</f>
        <v>3</v>
      </c>
      <c r="N16" s="3">
        <f>VLOOKUP(D16,[1]Query1!$B:$I,4,0)</f>
        <v>354</v>
      </c>
      <c r="O16" s="3">
        <f>VLOOKUP(D16,[1]Query1!$B:$I,5,0)</f>
        <v>1783</v>
      </c>
      <c r="P16" s="3">
        <f>VLOOKUP(D16,[1]Query1!$B:$I,6,0)</f>
        <v>1384</v>
      </c>
      <c r="Q16" s="3">
        <f>VLOOKUP(D16,[1]Query1!$B:$I,7,0)</f>
        <v>0</v>
      </c>
      <c r="R16" s="3">
        <f>VLOOKUP(D16,[1]Query1!$B:$I,8,0)</f>
        <v>5</v>
      </c>
    </row>
    <row r="17" spans="1:18" s="3" customFormat="1" ht="26.5" x14ac:dyDescent="0.35">
      <c r="A17" s="4" t="s">
        <v>142</v>
      </c>
      <c r="B17" s="4">
        <v>2051</v>
      </c>
      <c r="C17" s="4" t="s">
        <v>143</v>
      </c>
      <c r="D17" s="4">
        <v>172113</v>
      </c>
      <c r="E17" s="4" t="s">
        <v>144</v>
      </c>
      <c r="F17" s="4" t="s">
        <v>145</v>
      </c>
      <c r="G17" s="4" t="s">
        <v>144</v>
      </c>
      <c r="H17" s="4" t="s">
        <v>8</v>
      </c>
      <c r="I17" s="4" t="s">
        <v>146</v>
      </c>
      <c r="J17" s="4" t="s">
        <v>118</v>
      </c>
      <c r="K17" s="4" t="s">
        <v>19</v>
      </c>
      <c r="L17" s="3">
        <f>VLOOKUP(D17,[1]Query1!$B:$I,2,0)</f>
        <v>35</v>
      </c>
      <c r="M17" s="3">
        <f>VLOOKUP(D17,[1]Query1!$B:$I,3,0)</f>
        <v>2</v>
      </c>
      <c r="N17" s="3">
        <f>VLOOKUP(D17,[1]Query1!$B:$I,4,0)</f>
        <v>74</v>
      </c>
      <c r="O17" s="3">
        <f>VLOOKUP(D17,[1]Query1!$B:$I,5,0)</f>
        <v>3551</v>
      </c>
      <c r="P17" s="3">
        <f>VLOOKUP(D17,[1]Query1!$B:$I,6,0)</f>
        <v>5993</v>
      </c>
      <c r="Q17" s="3">
        <f>VLOOKUP(D17,[1]Query1!$B:$I,7,0)</f>
        <v>0</v>
      </c>
      <c r="R17" s="3">
        <f>VLOOKUP(D17,[1]Query1!$B:$I,8,0)</f>
        <v>5</v>
      </c>
    </row>
    <row r="18" spans="1:18" s="3" customFormat="1" ht="26.5" x14ac:dyDescent="0.35">
      <c r="A18" s="4" t="s">
        <v>147</v>
      </c>
      <c r="B18" s="4">
        <v>1748</v>
      </c>
      <c r="C18" s="4" t="s">
        <v>148</v>
      </c>
      <c r="D18" s="4">
        <v>119</v>
      </c>
      <c r="E18" s="4" t="s">
        <v>149</v>
      </c>
      <c r="F18" s="4" t="s">
        <v>149</v>
      </c>
      <c r="G18" s="4" t="s">
        <v>150</v>
      </c>
      <c r="H18" s="4" t="s">
        <v>8</v>
      </c>
      <c r="I18" s="4" t="s">
        <v>151</v>
      </c>
      <c r="J18" s="4" t="s">
        <v>118</v>
      </c>
      <c r="K18" s="4" t="s">
        <v>19</v>
      </c>
      <c r="L18" s="3">
        <f>VLOOKUP(D18,[1]Query1!$B:$I,2,0)</f>
        <v>421</v>
      </c>
      <c r="M18" s="3">
        <f>VLOOKUP(D18,[1]Query1!$B:$I,3,0)</f>
        <v>3</v>
      </c>
      <c r="N18" s="3">
        <f>VLOOKUP(D18,[1]Query1!$B:$I,4,0)</f>
        <v>2367</v>
      </c>
      <c r="O18" s="3">
        <f>VLOOKUP(D18,[1]Query1!$B:$I,5,0)</f>
        <v>145882</v>
      </c>
      <c r="P18" s="3">
        <f>VLOOKUP(D18,[1]Query1!$B:$I,6,0)</f>
        <v>46676</v>
      </c>
      <c r="Q18" s="3">
        <f>VLOOKUP(D18,[1]Query1!$B:$I,7,0)</f>
        <v>1</v>
      </c>
      <c r="R18" s="3">
        <f>VLOOKUP(D18,[1]Query1!$B:$I,8,0)</f>
        <v>5</v>
      </c>
    </row>
    <row r="19" spans="1:18" s="3" customFormat="1" ht="26.5" x14ac:dyDescent="0.35">
      <c r="A19" s="4" t="s">
        <v>62</v>
      </c>
      <c r="B19" s="4">
        <v>1887</v>
      </c>
      <c r="C19" s="4" t="s">
        <v>63</v>
      </c>
      <c r="D19" s="4">
        <v>99872</v>
      </c>
      <c r="E19" s="4" t="s">
        <v>157</v>
      </c>
      <c r="F19" s="4" t="s">
        <v>158</v>
      </c>
      <c r="G19" s="4" t="s">
        <v>159</v>
      </c>
      <c r="H19" s="4" t="s">
        <v>8</v>
      </c>
      <c r="I19" s="4" t="s">
        <v>160</v>
      </c>
      <c r="J19" s="4" t="s">
        <v>118</v>
      </c>
      <c r="K19" s="4" t="s">
        <v>19</v>
      </c>
      <c r="L19" s="3">
        <f>VLOOKUP(D19,[1]Query1!$B:$I,2,0)</f>
        <v>122</v>
      </c>
      <c r="M19" s="3">
        <f>VLOOKUP(D19,[1]Query1!$B:$I,3,0)</f>
        <v>0</v>
      </c>
      <c r="N19" s="3">
        <f>VLOOKUP(D19,[1]Query1!$B:$I,4,0)</f>
        <v>96</v>
      </c>
      <c r="O19" s="3">
        <f>VLOOKUP(D19,[1]Query1!$B:$I,5,0)</f>
        <v>8692</v>
      </c>
      <c r="P19" s="3">
        <f>VLOOKUP(D19,[1]Query1!$B:$I,6,0)</f>
        <v>5639</v>
      </c>
      <c r="Q19" s="3">
        <f>VLOOKUP(D19,[1]Query1!$B:$I,7,0)</f>
        <v>0</v>
      </c>
      <c r="R19" s="3">
        <f>VLOOKUP(D19,[1]Query1!$B:$I,8,0)</f>
        <v>5</v>
      </c>
    </row>
    <row r="20" spans="1:18" s="3" customFormat="1" ht="26.5" x14ac:dyDescent="0.35">
      <c r="A20" s="4" t="s">
        <v>165</v>
      </c>
      <c r="B20" s="4">
        <v>1519</v>
      </c>
      <c r="C20" s="4" t="s">
        <v>166</v>
      </c>
      <c r="D20" s="4">
        <v>341575</v>
      </c>
      <c r="E20" s="4" t="s">
        <v>167</v>
      </c>
      <c r="F20" s="4" t="s">
        <v>167</v>
      </c>
      <c r="G20" s="4" t="s">
        <v>168</v>
      </c>
      <c r="H20" s="4" t="s">
        <v>8</v>
      </c>
      <c r="I20" s="4" t="s">
        <v>169</v>
      </c>
      <c r="J20" s="4" t="s">
        <v>170</v>
      </c>
      <c r="K20" s="4" t="s">
        <v>19</v>
      </c>
      <c r="L20" s="3">
        <f>VLOOKUP(D20,[1]Query1!$B:$I,2,0)</f>
        <v>10</v>
      </c>
      <c r="M20" s="3">
        <f>VLOOKUP(D20,[1]Query1!$B:$I,3,0)</f>
        <v>8</v>
      </c>
      <c r="N20" s="3">
        <f>VLOOKUP(D20,[1]Query1!$B:$I,4,0)</f>
        <v>301</v>
      </c>
      <c r="O20" s="3">
        <f>VLOOKUP(D20,[1]Query1!$B:$I,5,0)</f>
        <v>2745</v>
      </c>
      <c r="P20" s="3">
        <f>VLOOKUP(D20,[1]Query1!$B:$I,6,0)</f>
        <v>1185</v>
      </c>
      <c r="Q20" s="3">
        <f>VLOOKUP(D20,[1]Query1!$B:$I,7,0)</f>
        <v>0</v>
      </c>
      <c r="R20" s="3">
        <f>VLOOKUP(D20,[1]Query1!$B:$I,8,0)</f>
        <v>5</v>
      </c>
    </row>
    <row r="21" spans="1:18" s="3" customFormat="1" ht="26.5" x14ac:dyDescent="0.35">
      <c r="A21" s="4" t="s">
        <v>171</v>
      </c>
      <c r="B21" s="4">
        <v>1989</v>
      </c>
      <c r="C21" s="4" t="s">
        <v>172</v>
      </c>
      <c r="D21" s="4">
        <v>207862</v>
      </c>
      <c r="E21" s="4" t="s">
        <v>173</v>
      </c>
      <c r="F21" s="4" t="s">
        <v>173</v>
      </c>
      <c r="G21" s="4" t="s">
        <v>174</v>
      </c>
      <c r="H21" s="4" t="s">
        <v>8</v>
      </c>
      <c r="I21" s="4" t="s">
        <v>175</v>
      </c>
      <c r="J21" s="4" t="s">
        <v>170</v>
      </c>
      <c r="K21" s="4" t="s">
        <v>19</v>
      </c>
      <c r="L21" s="3">
        <f>VLOOKUP(D21,[1]Query1!$B:$I,2,0)</f>
        <v>3442</v>
      </c>
      <c r="M21" s="3">
        <f>VLOOKUP(D21,[1]Query1!$B:$I,3,0)</f>
        <v>0</v>
      </c>
      <c r="N21" s="3">
        <f>VLOOKUP(D21,[1]Query1!$B:$I,4,0)</f>
        <v>5</v>
      </c>
      <c r="O21" s="3">
        <f>VLOOKUP(D21,[1]Query1!$B:$I,5,0)</f>
        <v>2698</v>
      </c>
      <c r="P21" s="3">
        <f>VLOOKUP(D21,[1]Query1!$B:$I,6,0)</f>
        <v>363387</v>
      </c>
      <c r="Q21" s="3">
        <f>VLOOKUP(D21,[1]Query1!$B:$I,7,0)</f>
        <v>0</v>
      </c>
      <c r="R21" s="3">
        <f>VLOOKUP(D21,[1]Query1!$B:$I,8,0)</f>
        <v>5</v>
      </c>
    </row>
    <row r="22" spans="1:18" s="3" customFormat="1" ht="26.5" x14ac:dyDescent="0.35">
      <c r="A22" s="4" t="s">
        <v>176</v>
      </c>
      <c r="B22" s="4">
        <v>2036</v>
      </c>
      <c r="C22" s="4" t="s">
        <v>177</v>
      </c>
      <c r="D22" s="4">
        <v>608145</v>
      </c>
      <c r="E22" s="4">
        <v>20220307980129</v>
      </c>
      <c r="F22" s="4" t="s">
        <v>178</v>
      </c>
      <c r="G22" s="4" t="s">
        <v>179</v>
      </c>
      <c r="H22" s="4" t="s">
        <v>8</v>
      </c>
      <c r="I22" s="4" t="s">
        <v>180</v>
      </c>
      <c r="J22" s="4" t="s">
        <v>170</v>
      </c>
      <c r="K22" s="4" t="s">
        <v>19</v>
      </c>
      <c r="L22" s="3">
        <f>VLOOKUP(D22,[1]Query1!$B:$I,2,0)</f>
        <v>28</v>
      </c>
      <c r="M22" s="3">
        <f>VLOOKUP(D22,[1]Query1!$B:$I,3,0)</f>
        <v>2</v>
      </c>
      <c r="N22" s="3">
        <f>VLOOKUP(D22,[1]Query1!$B:$I,4,0)</f>
        <v>130</v>
      </c>
      <c r="O22" s="3">
        <f>VLOOKUP(D22,[1]Query1!$B:$I,5,0)</f>
        <v>1374</v>
      </c>
      <c r="P22" s="3">
        <f>VLOOKUP(D22,[1]Query1!$B:$I,6,0)</f>
        <v>1369</v>
      </c>
      <c r="Q22" s="3">
        <f>VLOOKUP(D22,[1]Query1!$B:$I,7,0)</f>
        <v>0</v>
      </c>
      <c r="R22" s="3">
        <f>VLOOKUP(D22,[1]Query1!$B:$I,8,0)</f>
        <v>5</v>
      </c>
    </row>
    <row r="23" spans="1:18" s="3" customFormat="1" ht="26.5" x14ac:dyDescent="0.35">
      <c r="A23" s="4" t="s">
        <v>171</v>
      </c>
      <c r="B23" s="4">
        <v>1989</v>
      </c>
      <c r="C23" s="4" t="s">
        <v>172</v>
      </c>
      <c r="D23" s="4">
        <v>80094</v>
      </c>
      <c r="E23" s="4" t="s">
        <v>181</v>
      </c>
      <c r="F23" s="4" t="s">
        <v>182</v>
      </c>
      <c r="G23" s="4" t="s">
        <v>183</v>
      </c>
      <c r="H23" s="4" t="s">
        <v>8</v>
      </c>
      <c r="I23" s="4" t="s">
        <v>184</v>
      </c>
      <c r="J23" s="4" t="s">
        <v>170</v>
      </c>
      <c r="K23" s="4" t="s">
        <v>19</v>
      </c>
      <c r="L23" s="3">
        <f>VLOOKUP(D23,[1]Query1!$B:$I,2,0)</f>
        <v>3815</v>
      </c>
      <c r="M23" s="3">
        <f>VLOOKUP(D23,[1]Query1!$B:$I,3,0)</f>
        <v>0</v>
      </c>
      <c r="N23" s="3">
        <f>VLOOKUP(D23,[1]Query1!$B:$I,4,0)</f>
        <v>1179</v>
      </c>
      <c r="O23" s="3">
        <f>VLOOKUP(D23,[1]Query1!$B:$I,5,0)</f>
        <v>78390</v>
      </c>
      <c r="P23" s="3">
        <f>VLOOKUP(D23,[1]Query1!$B:$I,6,0)</f>
        <v>366740</v>
      </c>
      <c r="Q23" s="3">
        <f>VLOOKUP(D23,[1]Query1!$B:$I,7,0)</f>
        <v>1</v>
      </c>
      <c r="R23" s="3">
        <f>VLOOKUP(D23,[1]Query1!$B:$I,8,0)</f>
        <v>5</v>
      </c>
    </row>
    <row r="24" spans="1:18" s="3" customFormat="1" ht="26.5" x14ac:dyDescent="0.35">
      <c r="A24" s="4" t="s">
        <v>31</v>
      </c>
      <c r="B24" s="4">
        <v>2087</v>
      </c>
      <c r="C24" s="4" t="s">
        <v>32</v>
      </c>
      <c r="D24" s="4">
        <v>381928</v>
      </c>
      <c r="E24" s="4" t="s">
        <v>59</v>
      </c>
      <c r="F24" s="4" t="s">
        <v>59</v>
      </c>
      <c r="G24" s="4" t="s">
        <v>60</v>
      </c>
      <c r="H24" s="4" t="s">
        <v>8</v>
      </c>
      <c r="I24" s="4" t="s">
        <v>61</v>
      </c>
      <c r="J24" s="4" t="s">
        <v>55</v>
      </c>
      <c r="K24" s="4" t="s">
        <v>19</v>
      </c>
      <c r="L24" s="3">
        <f>VLOOKUP(D24,[1]Query1!$B:$I,2,0)</f>
        <v>1</v>
      </c>
      <c r="M24" s="3">
        <f>VLOOKUP(D24,[1]Query1!$B:$I,3,0)</f>
        <v>0</v>
      </c>
      <c r="N24" s="3">
        <f>VLOOKUP(D24,[1]Query1!$B:$I,4,0)</f>
        <v>111</v>
      </c>
      <c r="O24" s="3">
        <f>VLOOKUP(D24,[1]Query1!$B:$I,5,0)</f>
        <v>4630</v>
      </c>
      <c r="P24" s="3">
        <f>VLOOKUP(D24,[1]Query1!$B:$I,6,0)</f>
        <v>1192</v>
      </c>
      <c r="Q24" s="3">
        <f>VLOOKUP(D24,[1]Query1!$B:$I,7,0)</f>
        <v>0</v>
      </c>
      <c r="R24" s="3">
        <f>VLOOKUP(D24,[1]Query1!$B:$I,8,0)</f>
        <v>4</v>
      </c>
    </row>
    <row r="25" spans="1:18" s="3" customFormat="1" ht="26.5" x14ac:dyDescent="0.35">
      <c r="A25" s="4" t="s">
        <v>98</v>
      </c>
      <c r="B25" s="4">
        <v>2056</v>
      </c>
      <c r="C25" s="4" t="s">
        <v>99</v>
      </c>
      <c r="D25" s="4">
        <v>348952</v>
      </c>
      <c r="E25" s="4">
        <v>20180109702075</v>
      </c>
      <c r="F25" s="4" t="s">
        <v>100</v>
      </c>
      <c r="G25" s="4" t="s">
        <v>101</v>
      </c>
      <c r="H25" s="4" t="s">
        <v>8</v>
      </c>
      <c r="I25" s="4" t="s">
        <v>102</v>
      </c>
      <c r="J25" s="4" t="s">
        <v>68</v>
      </c>
      <c r="K25" s="4" t="s">
        <v>19</v>
      </c>
      <c r="L25" s="3">
        <f>VLOOKUP(D25,[1]Query1!$B:$I,2,0)</f>
        <v>63</v>
      </c>
      <c r="M25" s="3">
        <f>VLOOKUP(D25,[1]Query1!$B:$I,3,0)</f>
        <v>1</v>
      </c>
      <c r="N25" s="3">
        <f>VLOOKUP(D25,[1]Query1!$B:$I,4,0)</f>
        <v>25</v>
      </c>
      <c r="O25" s="3">
        <f>VLOOKUP(D25,[1]Query1!$B:$I,5,0)</f>
        <v>3263</v>
      </c>
      <c r="P25" s="3">
        <f>VLOOKUP(D25,[1]Query1!$B:$I,6,0)</f>
        <v>56284</v>
      </c>
      <c r="Q25" s="3">
        <f>VLOOKUP(D25,[1]Query1!$B:$I,7,0)</f>
        <v>0</v>
      </c>
      <c r="R25" s="3">
        <f>VLOOKUP(D25,[1]Query1!$B:$I,8,0)</f>
        <v>4</v>
      </c>
    </row>
    <row r="26" spans="1:18" s="3" customFormat="1" ht="26.5" x14ac:dyDescent="0.35">
      <c r="A26" s="4" t="s">
        <v>26</v>
      </c>
      <c r="B26" s="4">
        <v>2077</v>
      </c>
      <c r="C26" s="4" t="s">
        <v>27</v>
      </c>
      <c r="D26" s="4">
        <v>348952</v>
      </c>
      <c r="E26" s="4">
        <v>20180109702075</v>
      </c>
      <c r="F26" s="4" t="s">
        <v>100</v>
      </c>
      <c r="G26" s="4" t="s">
        <v>101</v>
      </c>
      <c r="H26" s="4" t="s">
        <v>8</v>
      </c>
      <c r="I26" s="4" t="s">
        <v>103</v>
      </c>
      <c r="J26" s="4" t="s">
        <v>68</v>
      </c>
      <c r="K26" s="4" t="s">
        <v>19</v>
      </c>
      <c r="L26" s="3">
        <f>VLOOKUP(D26,[1]Query1!$B:$I,2,0)</f>
        <v>63</v>
      </c>
      <c r="M26" s="3">
        <f>VLOOKUP(D26,[1]Query1!$B:$I,3,0)</f>
        <v>1</v>
      </c>
      <c r="N26" s="3">
        <f>VLOOKUP(D26,[1]Query1!$B:$I,4,0)</f>
        <v>25</v>
      </c>
      <c r="O26" s="3">
        <f>VLOOKUP(D26,[1]Query1!$B:$I,5,0)</f>
        <v>3263</v>
      </c>
      <c r="P26" s="3">
        <f>VLOOKUP(D26,[1]Query1!$B:$I,6,0)</f>
        <v>56284</v>
      </c>
      <c r="Q26" s="3">
        <f>VLOOKUP(D26,[1]Query1!$B:$I,7,0)</f>
        <v>0</v>
      </c>
      <c r="R26" s="3">
        <f>VLOOKUP(D26,[1]Query1!$B:$I,8,0)</f>
        <v>4</v>
      </c>
    </row>
    <row r="27" spans="1:18" s="3" customFormat="1" ht="26.5" x14ac:dyDescent="0.35">
      <c r="A27" s="4" t="s">
        <v>26</v>
      </c>
      <c r="B27" s="4">
        <v>2077</v>
      </c>
      <c r="C27" s="4" t="s">
        <v>27</v>
      </c>
      <c r="D27" s="4">
        <v>759857</v>
      </c>
      <c r="E27" s="4">
        <v>20221121657790</v>
      </c>
      <c r="F27" s="4" t="s">
        <v>28</v>
      </c>
      <c r="G27" s="4" t="s">
        <v>29</v>
      </c>
      <c r="H27" s="4" t="s">
        <v>8</v>
      </c>
      <c r="I27" s="4" t="s">
        <v>30</v>
      </c>
      <c r="J27" s="4" t="s">
        <v>18</v>
      </c>
      <c r="K27" s="4" t="s">
        <v>19</v>
      </c>
      <c r="L27" s="3">
        <f>VLOOKUP(D27,[1]Query1!$B:$I,2,0)</f>
        <v>7</v>
      </c>
      <c r="M27" s="3">
        <f>VLOOKUP(D27,[1]Query1!$B:$I,3,0)</f>
        <v>0</v>
      </c>
      <c r="N27" s="3">
        <f>VLOOKUP(D27,[1]Query1!$B:$I,4,0)</f>
        <v>47</v>
      </c>
      <c r="O27" s="3">
        <f>VLOOKUP(D27,[1]Query1!$B:$I,5,0)</f>
        <v>4193</v>
      </c>
      <c r="P27" s="3">
        <f>VLOOKUP(D27,[1]Query1!$B:$I,6,0)</f>
        <v>1806</v>
      </c>
      <c r="Q27" s="3">
        <f>VLOOKUP(D27,[1]Query1!$B:$I,7,0)</f>
        <v>0</v>
      </c>
      <c r="R27" s="3">
        <f>VLOOKUP(D27,[1]Query1!$B:$I,8,0)</f>
        <v>3</v>
      </c>
    </row>
    <row r="28" spans="1:18" s="3" customFormat="1" ht="26.5" x14ac:dyDescent="0.35">
      <c r="A28" s="4" t="s">
        <v>62</v>
      </c>
      <c r="B28" s="4">
        <v>1887</v>
      </c>
      <c r="C28" s="4" t="s">
        <v>63</v>
      </c>
      <c r="D28" s="4">
        <v>224452</v>
      </c>
      <c r="E28" s="4" t="s">
        <v>64</v>
      </c>
      <c r="F28" s="4" t="s">
        <v>65</v>
      </c>
      <c r="G28" s="4" t="s">
        <v>66</v>
      </c>
      <c r="H28" s="4" t="s">
        <v>8</v>
      </c>
      <c r="I28" s="4" t="s">
        <v>67</v>
      </c>
      <c r="J28" s="4" t="s">
        <v>68</v>
      </c>
      <c r="K28" s="4" t="s">
        <v>19</v>
      </c>
      <c r="L28" s="3">
        <f>VLOOKUP(D28,[1]Query1!$B:$I,2,0)</f>
        <v>1</v>
      </c>
      <c r="M28" s="3">
        <f>VLOOKUP(D28,[1]Query1!$B:$I,3,0)</f>
        <v>0</v>
      </c>
      <c r="N28" s="3">
        <f>VLOOKUP(D28,[1]Query1!$B:$I,4,0)</f>
        <v>47</v>
      </c>
      <c r="O28" s="3">
        <f>VLOOKUP(D28,[1]Query1!$B:$I,5,0)</f>
        <v>2528</v>
      </c>
      <c r="P28" s="3">
        <f>VLOOKUP(D28,[1]Query1!$B:$I,6,0)</f>
        <v>1525</v>
      </c>
      <c r="Q28" s="3">
        <f>VLOOKUP(D28,[1]Query1!$B:$I,7,0)</f>
        <v>0</v>
      </c>
      <c r="R28" s="3">
        <f>VLOOKUP(D28,[1]Query1!$B:$I,8,0)</f>
        <v>3</v>
      </c>
    </row>
    <row r="29" spans="1:18" s="3" customFormat="1" ht="26.5" x14ac:dyDescent="0.35">
      <c r="A29" s="4" t="s">
        <v>50</v>
      </c>
      <c r="B29" s="4">
        <v>2088</v>
      </c>
      <c r="C29" s="4" t="s">
        <v>51</v>
      </c>
      <c r="D29" s="4">
        <v>135850</v>
      </c>
      <c r="E29" s="4" t="s">
        <v>79</v>
      </c>
      <c r="F29" s="4" t="s">
        <v>80</v>
      </c>
      <c r="G29" s="4" t="s">
        <v>81</v>
      </c>
      <c r="H29" s="4" t="s">
        <v>8</v>
      </c>
      <c r="I29" s="4" t="s">
        <v>82</v>
      </c>
      <c r="J29" s="4" t="s">
        <v>68</v>
      </c>
      <c r="K29" s="4" t="s">
        <v>19</v>
      </c>
      <c r="L29" s="3">
        <f>VLOOKUP(D29,[1]Query1!$B:$I,2,0)</f>
        <v>71</v>
      </c>
      <c r="M29" s="3">
        <f>VLOOKUP(D29,[1]Query1!$B:$I,3,0)</f>
        <v>2</v>
      </c>
      <c r="N29" s="3">
        <f>VLOOKUP(D29,[1]Query1!$B:$I,4,0)</f>
        <v>64</v>
      </c>
      <c r="O29" s="3">
        <f>VLOOKUP(D29,[1]Query1!$B:$I,5,0)</f>
        <v>6656</v>
      </c>
      <c r="P29" s="3">
        <f>VLOOKUP(D29,[1]Query1!$B:$I,6,0)</f>
        <v>11043</v>
      </c>
      <c r="Q29" s="3">
        <f>VLOOKUP(D29,[1]Query1!$B:$I,7,0)</f>
        <v>1</v>
      </c>
      <c r="R29" s="3">
        <f>VLOOKUP(D29,[1]Query1!$B:$I,8,0)</f>
        <v>3</v>
      </c>
    </row>
    <row r="30" spans="1:18" s="3" customFormat="1" ht="26.5" x14ac:dyDescent="0.35">
      <c r="A30" s="4" t="s">
        <v>12</v>
      </c>
      <c r="B30" s="4">
        <v>1751</v>
      </c>
      <c r="C30" s="4" t="s">
        <v>13</v>
      </c>
      <c r="D30" s="4">
        <v>36761</v>
      </c>
      <c r="E30" s="4" t="s">
        <v>14</v>
      </c>
      <c r="F30" s="4" t="s">
        <v>15</v>
      </c>
      <c r="G30" s="4" t="s">
        <v>16</v>
      </c>
      <c r="H30" s="4" t="s">
        <v>8</v>
      </c>
      <c r="I30" s="4" t="s">
        <v>17</v>
      </c>
      <c r="J30" s="4" t="s">
        <v>18</v>
      </c>
      <c r="K30" s="4" t="s">
        <v>19</v>
      </c>
      <c r="L30" s="3">
        <f>VLOOKUP(D30,[1]Query1!$B:$I,2,0)</f>
        <v>0</v>
      </c>
      <c r="M30" s="3">
        <f>VLOOKUP(D30,[1]Query1!$B:$I,3,0)</f>
        <v>0</v>
      </c>
      <c r="N30" s="3">
        <f>VLOOKUP(D30,[1]Query1!$B:$I,4,0)</f>
        <v>30</v>
      </c>
      <c r="O30" s="3">
        <f>VLOOKUP(D30,[1]Query1!$B:$I,5,0)</f>
        <v>11694</v>
      </c>
      <c r="P30" s="3">
        <f>VLOOKUP(D30,[1]Query1!$B:$I,6,0)</f>
        <v>3683</v>
      </c>
      <c r="Q30" s="3">
        <f>VLOOKUP(D30,[1]Query1!$B:$I,7,0)</f>
        <v>1</v>
      </c>
      <c r="R30" s="3">
        <f>VLOOKUP(D30,[1]Query1!$B:$I,8,0)</f>
        <v>2</v>
      </c>
    </row>
    <row r="31" spans="1:18" s="3" customFormat="1" ht="26.5" x14ac:dyDescent="0.35">
      <c r="A31" s="4" t="s">
        <v>50</v>
      </c>
      <c r="B31" s="4">
        <v>2088</v>
      </c>
      <c r="C31" s="4" t="s">
        <v>51</v>
      </c>
      <c r="D31" s="4">
        <v>130194</v>
      </c>
      <c r="E31" s="4" t="s">
        <v>52</v>
      </c>
      <c r="F31" s="4" t="s">
        <v>52</v>
      </c>
      <c r="G31" s="4" t="s">
        <v>53</v>
      </c>
      <c r="H31" s="4" t="s">
        <v>8</v>
      </c>
      <c r="I31" s="4" t="s">
        <v>54</v>
      </c>
      <c r="J31" s="4" t="s">
        <v>55</v>
      </c>
      <c r="K31" s="4" t="s">
        <v>19</v>
      </c>
      <c r="L31" s="3">
        <f>VLOOKUP(D31,[1]Query1!$B:$I,2,0)</f>
        <v>2</v>
      </c>
      <c r="M31" s="3">
        <f>VLOOKUP(D31,[1]Query1!$B:$I,3,0)</f>
        <v>1</v>
      </c>
      <c r="N31" s="3">
        <f>VLOOKUP(D31,[1]Query1!$B:$I,4,0)</f>
        <v>28</v>
      </c>
      <c r="O31" s="3">
        <f>VLOOKUP(D31,[1]Query1!$B:$I,5,0)</f>
        <v>5223</v>
      </c>
      <c r="P31" s="3">
        <f>VLOOKUP(D31,[1]Query1!$B:$I,6,0)</f>
        <v>8177</v>
      </c>
      <c r="Q31" s="3">
        <f>VLOOKUP(D31,[1]Query1!$B:$I,7,0)</f>
        <v>0</v>
      </c>
      <c r="R31" s="3">
        <f>VLOOKUP(D31,[1]Query1!$B:$I,8,0)</f>
        <v>2</v>
      </c>
    </row>
    <row r="32" spans="1:18" s="3" customFormat="1" ht="26.5" x14ac:dyDescent="0.35">
      <c r="A32" s="4" t="s">
        <v>37</v>
      </c>
      <c r="B32" s="4">
        <v>2079</v>
      </c>
      <c r="C32" s="4" t="s">
        <v>38</v>
      </c>
      <c r="D32" s="4">
        <v>484389</v>
      </c>
      <c r="E32" s="4" t="s">
        <v>56</v>
      </c>
      <c r="F32" s="4" t="s">
        <v>57</v>
      </c>
      <c r="G32" s="4" t="s">
        <v>58</v>
      </c>
      <c r="H32" s="4" t="s">
        <v>8</v>
      </c>
      <c r="I32" s="4" t="s">
        <v>111</v>
      </c>
      <c r="J32" s="4" t="s">
        <v>68</v>
      </c>
      <c r="K32" s="4" t="s">
        <v>19</v>
      </c>
      <c r="L32" s="3">
        <f>VLOOKUP(D32,[1]Query1!$B:$I,2,0)</f>
        <v>2</v>
      </c>
      <c r="M32" s="3">
        <f>VLOOKUP(D32,[1]Query1!$B:$I,3,0)</f>
        <v>27</v>
      </c>
      <c r="N32" s="3">
        <f>VLOOKUP(D32,[1]Query1!$B:$I,4,0)</f>
        <v>9</v>
      </c>
      <c r="O32" s="3">
        <f>VLOOKUP(D32,[1]Query1!$B:$I,5,0)</f>
        <v>1374</v>
      </c>
      <c r="P32" s="3">
        <f>VLOOKUP(D32,[1]Query1!$B:$I,6,0)</f>
        <v>1264</v>
      </c>
      <c r="Q32" s="3">
        <f>VLOOKUP(D32,[1]Query1!$B:$I,7,0)</f>
        <v>1</v>
      </c>
      <c r="R32" s="3">
        <f>VLOOKUP(D32,[1]Query1!$B:$I,8,0)</f>
        <v>2</v>
      </c>
    </row>
    <row r="33" spans="1:18" s="3" customFormat="1" ht="26.5" x14ac:dyDescent="0.35">
      <c r="A33" s="4" t="s">
        <v>112</v>
      </c>
      <c r="B33" s="4">
        <v>1879</v>
      </c>
      <c r="C33" s="4" t="s">
        <v>113</v>
      </c>
      <c r="D33" s="4">
        <v>159637</v>
      </c>
      <c r="E33" s="4" t="s">
        <v>114</v>
      </c>
      <c r="F33" s="4" t="s">
        <v>115</v>
      </c>
      <c r="G33" s="4" t="s">
        <v>116</v>
      </c>
      <c r="H33" s="4" t="s">
        <v>8</v>
      </c>
      <c r="I33" s="4" t="s">
        <v>117</v>
      </c>
      <c r="J33" s="4" t="s">
        <v>118</v>
      </c>
      <c r="K33" s="4" t="s">
        <v>19</v>
      </c>
      <c r="L33" s="3">
        <f>VLOOKUP(D33,[1]Query1!$B:$I,2,0)</f>
        <v>7</v>
      </c>
      <c r="M33" s="3">
        <f>VLOOKUP(D33,[1]Query1!$B:$I,3,0)</f>
        <v>0</v>
      </c>
      <c r="N33" s="3">
        <f>VLOOKUP(D33,[1]Query1!$B:$I,4,0)</f>
        <v>15</v>
      </c>
      <c r="O33" s="3">
        <f>VLOOKUP(D33,[1]Query1!$B:$I,5,0)</f>
        <v>3150</v>
      </c>
      <c r="P33" s="3">
        <f>VLOOKUP(D33,[1]Query1!$B:$I,6,0)</f>
        <v>4784</v>
      </c>
      <c r="Q33" s="3">
        <f>VLOOKUP(D33,[1]Query1!$B:$I,7,0)</f>
        <v>0</v>
      </c>
      <c r="R33" s="3">
        <f>VLOOKUP(D33,[1]Query1!$B:$I,8,0)</f>
        <v>2</v>
      </c>
    </row>
    <row r="34" spans="1:18" s="3" customFormat="1" ht="26.5" x14ac:dyDescent="0.35">
      <c r="A34" s="4" t="s">
        <v>26</v>
      </c>
      <c r="B34" s="4">
        <v>2077</v>
      </c>
      <c r="C34" s="4" t="s">
        <v>27</v>
      </c>
      <c r="D34" s="4">
        <v>312080</v>
      </c>
      <c r="E34" s="4" t="s">
        <v>128</v>
      </c>
      <c r="F34" s="4" t="s">
        <v>129</v>
      </c>
      <c r="G34" s="4" t="s">
        <v>130</v>
      </c>
      <c r="H34" s="4" t="s">
        <v>8</v>
      </c>
      <c r="I34" s="4" t="s">
        <v>131</v>
      </c>
      <c r="J34" s="4" t="s">
        <v>118</v>
      </c>
      <c r="K34" s="4" t="s">
        <v>19</v>
      </c>
      <c r="L34" s="3">
        <f>VLOOKUP(D34,[1]Query1!$B:$I,2,0)</f>
        <v>6</v>
      </c>
      <c r="M34" s="3">
        <f>VLOOKUP(D34,[1]Query1!$B:$I,3,0)</f>
        <v>0</v>
      </c>
      <c r="N34" s="3">
        <f>VLOOKUP(D34,[1]Query1!$B:$I,4,0)</f>
        <v>0</v>
      </c>
      <c r="O34" s="3">
        <f>VLOOKUP(D34,[1]Query1!$B:$I,5,0)</f>
        <v>7933</v>
      </c>
      <c r="P34" s="3">
        <f>VLOOKUP(D34,[1]Query1!$B:$I,6,0)</f>
        <v>36545</v>
      </c>
      <c r="Q34" s="3">
        <f>VLOOKUP(D34,[1]Query1!$B:$I,7,0)</f>
        <v>0</v>
      </c>
      <c r="R34" s="3">
        <f>VLOOKUP(D34,[1]Query1!$B:$I,8,0)</f>
        <v>2</v>
      </c>
    </row>
    <row r="35" spans="1:18" s="3" customFormat="1" ht="26.5" x14ac:dyDescent="0.35">
      <c r="A35" s="4" t="s">
        <v>132</v>
      </c>
      <c r="B35" s="4">
        <v>2065</v>
      </c>
      <c r="C35" s="4" t="s">
        <v>133</v>
      </c>
      <c r="D35" s="4">
        <v>395809</v>
      </c>
      <c r="E35" s="4">
        <v>20190304496650</v>
      </c>
      <c r="F35" s="4" t="s">
        <v>134</v>
      </c>
      <c r="G35" s="4" t="s">
        <v>135</v>
      </c>
      <c r="H35" s="4" t="s">
        <v>8</v>
      </c>
      <c r="I35" s="4" t="s">
        <v>136</v>
      </c>
      <c r="J35" s="4" t="s">
        <v>118</v>
      </c>
      <c r="K35" s="4" t="s">
        <v>19</v>
      </c>
      <c r="L35" s="3">
        <f>VLOOKUP(D35,[1]Query1!$B:$I,2,0)</f>
        <v>6</v>
      </c>
      <c r="M35" s="3">
        <f>VLOOKUP(D35,[1]Query1!$B:$I,3,0)</f>
        <v>3</v>
      </c>
      <c r="N35" s="3">
        <f>VLOOKUP(D35,[1]Query1!$B:$I,4,0)</f>
        <v>9</v>
      </c>
      <c r="O35" s="3">
        <f>VLOOKUP(D35,[1]Query1!$B:$I,5,0)</f>
        <v>177</v>
      </c>
      <c r="P35" s="3">
        <f>VLOOKUP(D35,[1]Query1!$B:$I,6,0)</f>
        <v>201</v>
      </c>
      <c r="Q35" s="3">
        <f>VLOOKUP(D35,[1]Query1!$B:$I,7,0)</f>
        <v>1</v>
      </c>
      <c r="R35" s="3">
        <f>VLOOKUP(D35,[1]Query1!$B:$I,8,0)</f>
        <v>2</v>
      </c>
    </row>
    <row r="36" spans="1:18" s="3" customFormat="1" ht="26.5" x14ac:dyDescent="0.35">
      <c r="A36" s="4" t="s">
        <v>152</v>
      </c>
      <c r="B36" s="4">
        <v>1811</v>
      </c>
      <c r="C36" s="4" t="s">
        <v>153</v>
      </c>
      <c r="D36" s="4">
        <v>88575</v>
      </c>
      <c r="E36" s="4" t="s">
        <v>161</v>
      </c>
      <c r="F36" s="4" t="s">
        <v>162</v>
      </c>
      <c r="G36" s="4" t="s">
        <v>163</v>
      </c>
      <c r="H36" s="4" t="s">
        <v>8</v>
      </c>
      <c r="I36" s="4" t="s">
        <v>164</v>
      </c>
      <c r="J36" s="4" t="s">
        <v>118</v>
      </c>
      <c r="K36" s="4" t="s">
        <v>19</v>
      </c>
      <c r="L36" s="3">
        <f>VLOOKUP(D36,[1]Query1!$B:$I,2,0)</f>
        <v>0</v>
      </c>
      <c r="M36" s="3">
        <f>VLOOKUP(D36,[1]Query1!$B:$I,3,0)</f>
        <v>0</v>
      </c>
      <c r="N36" s="3">
        <f>VLOOKUP(D36,[1]Query1!$B:$I,4,0)</f>
        <v>12</v>
      </c>
      <c r="O36" s="3">
        <f>VLOOKUP(D36,[1]Query1!$B:$I,5,0)</f>
        <v>29512</v>
      </c>
      <c r="P36" s="3">
        <f>VLOOKUP(D36,[1]Query1!$B:$I,6,0)</f>
        <v>15233</v>
      </c>
      <c r="Q36" s="3">
        <f>VLOOKUP(D36,[1]Query1!$B:$I,7,0)</f>
        <v>0</v>
      </c>
      <c r="R36" s="3">
        <f>VLOOKUP(D36,[1]Query1!$B:$I,8,0)</f>
        <v>2</v>
      </c>
    </row>
    <row r="37" spans="1:18" s="3" customFormat="1" ht="26.5" x14ac:dyDescent="0.35">
      <c r="A37" s="4" t="s">
        <v>83</v>
      </c>
      <c r="B37" s="4">
        <v>2059</v>
      </c>
      <c r="C37" s="4" t="s">
        <v>84</v>
      </c>
      <c r="D37" s="4">
        <v>239354</v>
      </c>
      <c r="E37" s="4" t="s">
        <v>104</v>
      </c>
      <c r="F37" s="4" t="s">
        <v>104</v>
      </c>
      <c r="G37" s="4" t="s">
        <v>105</v>
      </c>
      <c r="H37" s="4" t="s">
        <v>8</v>
      </c>
      <c r="I37" s="4" t="s">
        <v>106</v>
      </c>
      <c r="J37" s="4" t="s">
        <v>68</v>
      </c>
      <c r="K37" s="4" t="s">
        <v>19</v>
      </c>
      <c r="L37" s="3">
        <f>VLOOKUP(D37,[1]Query1!$B:$I,2,0)</f>
        <v>0</v>
      </c>
      <c r="M37" s="3">
        <f>VLOOKUP(D37,[1]Query1!$B:$I,3,0)</f>
        <v>0</v>
      </c>
      <c r="N37" s="3">
        <f>VLOOKUP(D37,[1]Query1!$B:$I,4,0)</f>
        <v>2</v>
      </c>
      <c r="O37" s="3">
        <f>VLOOKUP(D37,[1]Query1!$B:$I,5,0)</f>
        <v>2005</v>
      </c>
      <c r="P37" s="3">
        <f>VLOOKUP(D37,[1]Query1!$B:$I,6,0)</f>
        <v>2097</v>
      </c>
      <c r="Q37" s="3">
        <f>VLOOKUP(D37,[1]Query1!$B:$I,7,0)</f>
        <v>1</v>
      </c>
      <c r="R37" s="3">
        <f>VLOOKUP(D37,[1]Query1!$B:$I,8,0)</f>
        <v>1</v>
      </c>
    </row>
    <row r="38" spans="1:18" s="3" customFormat="1" ht="26.5" x14ac:dyDescent="0.35">
      <c r="A38" s="4" t="s">
        <v>152</v>
      </c>
      <c r="B38" s="4">
        <v>1811</v>
      </c>
      <c r="C38" s="4" t="s">
        <v>153</v>
      </c>
      <c r="D38" s="4">
        <v>94782</v>
      </c>
      <c r="E38" s="4" t="s">
        <v>154</v>
      </c>
      <c r="F38" s="4" t="s">
        <v>154</v>
      </c>
      <c r="G38" s="4" t="s">
        <v>155</v>
      </c>
      <c r="H38" s="4" t="s">
        <v>8</v>
      </c>
      <c r="I38" s="4" t="s">
        <v>156</v>
      </c>
      <c r="J38" s="4" t="s">
        <v>118</v>
      </c>
      <c r="K38" s="4" t="s">
        <v>19</v>
      </c>
      <c r="L38" s="3">
        <f>VLOOKUP(D38,[1]Query1!$B:$I,2,0)</f>
        <v>0</v>
      </c>
      <c r="M38" s="3">
        <f>VLOOKUP(D38,[1]Query1!$B:$I,3,0)</f>
        <v>0</v>
      </c>
      <c r="N38" s="3">
        <f>VLOOKUP(D38,[1]Query1!$B:$I,4,0)</f>
        <v>0</v>
      </c>
      <c r="O38" s="3">
        <f>VLOOKUP(D38,[1]Query1!$B:$I,5,0)</f>
        <v>297</v>
      </c>
      <c r="P38" s="3">
        <f>VLOOKUP(D38,[1]Query1!$B:$I,6,0)</f>
        <v>226</v>
      </c>
      <c r="Q38" s="3">
        <f>VLOOKUP(D38,[1]Query1!$B:$I,7,0)</f>
        <v>1</v>
      </c>
      <c r="R38" s="3">
        <f>VLOOKUP(D38,[1]Query1!$B:$I,8,0)</f>
        <v>1</v>
      </c>
    </row>
  </sheetData>
  <autoFilter ref="A1:R1" xr:uid="{FA9F6BDB-6583-4AA2-A5D9-7A8B4FCC8D6C}">
    <sortState xmlns:xlrd2="http://schemas.microsoft.com/office/spreadsheetml/2017/richdata2" ref="A2:R38">
      <sortCondition descending="1" ref="R1"/>
    </sortState>
  </autoFilter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实物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Yang (ext) (DI CS SFAE CS SD CSS OS)</cp:lastModifiedBy>
  <dcterms:created xsi:type="dcterms:W3CDTF">2025-10-13T01:33:29Z</dcterms:created>
  <dcterms:modified xsi:type="dcterms:W3CDTF">2025-10-13T02:40:27Z</dcterms:modified>
</cp:coreProperties>
</file>