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004mjkm\Desktop\"/>
    </mc:Choice>
  </mc:AlternateContent>
  <xr:revisionPtr revIDLastSave="0" documentId="13_ncr:1_{F410D483-B687-4EAA-8755-264F35D6F955}" xr6:coauthVersionLast="47" xr6:coauthVersionMax="47" xr10:uidLastSave="{00000000-0000-0000-0000-000000000000}"/>
  <bookViews>
    <workbookView xWindow="28680" yWindow="-120" windowWidth="29040" windowHeight="17520" xr2:uid="{A6A71B9C-B57C-4A20-ADBF-4CC10EF3ACB2}"/>
  </bookViews>
  <sheets>
    <sheet name="export (20)" sheetId="1" r:id="rId1"/>
  </sheets>
  <externalReferences>
    <externalReference r:id="rId2"/>
  </externalReferences>
  <definedNames>
    <definedName name="_xlnm._FilterDatabase" localSheetId="0" hidden="1">'export (20)'!$A$1:$R$1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I26" i="1"/>
  <c r="J26" i="1"/>
  <c r="K26" i="1"/>
  <c r="L26" i="1"/>
  <c r="M26" i="1"/>
  <c r="N26" i="1"/>
  <c r="H10" i="1"/>
  <c r="I10" i="1"/>
  <c r="J10" i="1"/>
  <c r="K10" i="1"/>
  <c r="L10" i="1"/>
  <c r="M10" i="1"/>
  <c r="N10" i="1"/>
  <c r="H17" i="1"/>
  <c r="I17" i="1"/>
  <c r="J17" i="1"/>
  <c r="K17" i="1"/>
  <c r="L17" i="1"/>
  <c r="M17" i="1"/>
  <c r="N17" i="1"/>
  <c r="H2" i="1"/>
  <c r="I2" i="1"/>
  <c r="J2" i="1"/>
  <c r="K2" i="1"/>
  <c r="L2" i="1"/>
  <c r="M2" i="1"/>
  <c r="N2" i="1"/>
  <c r="H18" i="1"/>
  <c r="I18" i="1"/>
  <c r="J18" i="1"/>
  <c r="K18" i="1"/>
  <c r="L18" i="1"/>
  <c r="M18" i="1"/>
  <c r="N18" i="1"/>
  <c r="H8" i="1"/>
  <c r="I8" i="1"/>
  <c r="J8" i="1"/>
  <c r="K8" i="1"/>
  <c r="L8" i="1"/>
  <c r="M8" i="1"/>
  <c r="N8" i="1"/>
  <c r="H11" i="1"/>
  <c r="I11" i="1"/>
  <c r="J11" i="1"/>
  <c r="K11" i="1"/>
  <c r="L11" i="1"/>
  <c r="M11" i="1"/>
  <c r="N11" i="1"/>
  <c r="H12" i="1"/>
  <c r="I12" i="1"/>
  <c r="J12" i="1"/>
  <c r="K12" i="1"/>
  <c r="L12" i="1"/>
  <c r="M12" i="1"/>
  <c r="N12" i="1"/>
  <c r="H19" i="1"/>
  <c r="I19" i="1"/>
  <c r="J19" i="1"/>
  <c r="K19" i="1"/>
  <c r="L19" i="1"/>
  <c r="M19" i="1"/>
  <c r="N19" i="1"/>
  <c r="H20" i="1"/>
  <c r="I20" i="1"/>
  <c r="J20" i="1"/>
  <c r="K20" i="1"/>
  <c r="L20" i="1"/>
  <c r="M20" i="1"/>
  <c r="N20" i="1"/>
  <c r="H3" i="1"/>
  <c r="I3" i="1"/>
  <c r="J3" i="1"/>
  <c r="K3" i="1"/>
  <c r="L3" i="1"/>
  <c r="M3" i="1"/>
  <c r="N3" i="1"/>
  <c r="H27" i="1"/>
  <c r="I27" i="1"/>
  <c r="J27" i="1"/>
  <c r="K27" i="1"/>
  <c r="L27" i="1"/>
  <c r="M27" i="1"/>
  <c r="N27" i="1"/>
  <c r="H24" i="1"/>
  <c r="I24" i="1"/>
  <c r="J24" i="1"/>
  <c r="K24" i="1"/>
  <c r="L24" i="1"/>
  <c r="M24" i="1"/>
  <c r="N24" i="1"/>
  <c r="H25" i="1"/>
  <c r="I25" i="1"/>
  <c r="J25" i="1"/>
  <c r="K25" i="1"/>
  <c r="L25" i="1"/>
  <c r="M25" i="1"/>
  <c r="N25" i="1"/>
  <c r="H7" i="1"/>
  <c r="I7" i="1"/>
  <c r="J7" i="1"/>
  <c r="K7" i="1"/>
  <c r="L7" i="1"/>
  <c r="M7" i="1"/>
  <c r="N7" i="1"/>
  <c r="H4" i="1"/>
  <c r="I4" i="1"/>
  <c r="J4" i="1"/>
  <c r="K4" i="1"/>
  <c r="L4" i="1"/>
  <c r="M4" i="1"/>
  <c r="N4" i="1"/>
  <c r="H13" i="1"/>
  <c r="I13" i="1"/>
  <c r="J13" i="1"/>
  <c r="K13" i="1"/>
  <c r="L13" i="1"/>
  <c r="M13" i="1"/>
  <c r="N13" i="1"/>
  <c r="H28" i="1"/>
  <c r="I28" i="1"/>
  <c r="J28" i="1"/>
  <c r="K28" i="1"/>
  <c r="L28" i="1"/>
  <c r="M28" i="1"/>
  <c r="N28" i="1"/>
  <c r="H14" i="1"/>
  <c r="I14" i="1"/>
  <c r="J14" i="1"/>
  <c r="K14" i="1"/>
  <c r="L14" i="1"/>
  <c r="M14" i="1"/>
  <c r="N14" i="1"/>
  <c r="H15" i="1"/>
  <c r="I15" i="1"/>
  <c r="J15" i="1"/>
  <c r="K15" i="1"/>
  <c r="L15" i="1"/>
  <c r="M15" i="1"/>
  <c r="N15" i="1"/>
  <c r="H16" i="1"/>
  <c r="I16" i="1"/>
  <c r="J16" i="1"/>
  <c r="K16" i="1"/>
  <c r="L16" i="1"/>
  <c r="M16" i="1"/>
  <c r="N16" i="1"/>
  <c r="H21" i="1"/>
  <c r="I21" i="1"/>
  <c r="J21" i="1"/>
  <c r="K21" i="1"/>
  <c r="L21" i="1"/>
  <c r="M21" i="1"/>
  <c r="N21" i="1"/>
  <c r="H23" i="1"/>
  <c r="I23" i="1"/>
  <c r="J23" i="1"/>
  <c r="K23" i="1"/>
  <c r="L23" i="1"/>
  <c r="M23" i="1"/>
  <c r="N23" i="1"/>
  <c r="H22" i="1"/>
  <c r="I22" i="1"/>
  <c r="J22" i="1"/>
  <c r="K22" i="1"/>
  <c r="L22" i="1"/>
  <c r="M22" i="1"/>
  <c r="N22" i="1"/>
  <c r="H29" i="1"/>
  <c r="I29" i="1"/>
  <c r="J29" i="1"/>
  <c r="K29" i="1"/>
  <c r="L29" i="1"/>
  <c r="M29" i="1"/>
  <c r="N29" i="1"/>
  <c r="H5" i="1"/>
  <c r="I5" i="1"/>
  <c r="J5" i="1"/>
  <c r="K5" i="1"/>
  <c r="L5" i="1"/>
  <c r="M5" i="1"/>
  <c r="N5" i="1"/>
  <c r="H6" i="1"/>
  <c r="I6" i="1"/>
  <c r="J6" i="1"/>
  <c r="K6" i="1"/>
  <c r="L6" i="1"/>
  <c r="M6" i="1"/>
  <c r="N6" i="1"/>
  <c r="N9" i="1"/>
  <c r="M9" i="1"/>
  <c r="L9" i="1"/>
  <c r="K9" i="1"/>
  <c r="J9" i="1"/>
  <c r="I9" i="1"/>
  <c r="H9" i="1"/>
</calcChain>
</file>

<file path=xl/sharedStrings.xml><?xml version="1.0" encoding="utf-8"?>
<sst xmlns="http://schemas.openxmlformats.org/spreadsheetml/2006/main" count="144" uniqueCount="95">
  <si>
    <t>奖品名称</t>
  </si>
  <si>
    <t>奖品ID</t>
  </si>
  <si>
    <t>奖品添加时间</t>
  </si>
  <si>
    <t>ID编号</t>
  </si>
  <si>
    <t>用户名</t>
  </si>
  <si>
    <t>昵称</t>
  </si>
  <si>
    <t>兑换人</t>
  </si>
  <si>
    <t>飞利浦（PHILIPS）车载手机支架无线充</t>
  </si>
  <si>
    <t>2023-10-11 16:17:37 </t>
  </si>
  <si>
    <t>eayu</t>
  </si>
  <si>
    <t>牛一牛</t>
  </si>
  <si>
    <t>俞峰</t>
  </si>
  <si>
    <t>运动控制系统应用指南</t>
  </si>
  <si>
    <t>2024-07-29 14:41:15 </t>
  </si>
  <si>
    <t>青山海林</t>
  </si>
  <si>
    <t>王文平</t>
  </si>
  <si>
    <t>16GB卡片式U盘</t>
  </si>
  <si>
    <t>2021-09-04 11:04:58 </t>
  </si>
  <si>
    <t>环保材质-英伦超轻背包</t>
  </si>
  <si>
    <t>2025-01-15 17:28:11 </t>
  </si>
  <si>
    <t>lranbing</t>
  </si>
  <si>
    <t>刘宏伟</t>
  </si>
  <si>
    <t>乐扣乐扣 把手保温杯</t>
  </si>
  <si>
    <t>2023-10-11 17:00:55 </t>
  </si>
  <si>
    <t>哈林...</t>
  </si>
  <si>
    <t>刘博洋</t>
  </si>
  <si>
    <t>小米（MI）小米插线板(5位国标组合插孔)</t>
  </si>
  <si>
    <t>2023-10-12 11:07:20 </t>
  </si>
  <si>
    <t>zbhdm</t>
  </si>
  <si>
    <t>王涛</t>
  </si>
  <si>
    <t>duxiaokang20201993</t>
  </si>
  <si>
    <t>杜康</t>
  </si>
  <si>
    <t>《官网-建所未见，一座数字化工厂的崛起》</t>
  </si>
  <si>
    <t>2024-07-29 14:00:25 </t>
  </si>
  <si>
    <t>太阳神</t>
  </si>
  <si>
    <t>太阳神2009</t>
  </si>
  <si>
    <t>陈成运</t>
  </si>
  <si>
    <t>TKSMYHSJD</t>
  </si>
  <si>
    <t>徐鑫</t>
  </si>
  <si>
    <t>深入浅出西门子运动控制器S7-1500T 使用指南(第2版）</t>
  </si>
  <si>
    <t>2024-07-29 14:05:41 </t>
  </si>
  <si>
    <t>小熊宝宝</t>
  </si>
  <si>
    <t>陈文将</t>
  </si>
  <si>
    <t>erma</t>
  </si>
  <si>
    <t>冯学卫</t>
  </si>
  <si>
    <t>杨步向前</t>
  </si>
  <si>
    <t>杨仲奇</t>
  </si>
  <si>
    <t>迷你固态移动硬盘256GB</t>
  </si>
  <si>
    <t>2025-01-08 09:20:08 </t>
  </si>
  <si>
    <t>xiuzhang_2000</t>
  </si>
  <si>
    <t>高山孤影</t>
  </si>
  <si>
    <t>薛秀章</t>
  </si>
  <si>
    <t>便利100 渣渣杯(颜色随机)</t>
  </si>
  <si>
    <t>2023-10-12 11:16:45 </t>
  </si>
  <si>
    <t>反转地球</t>
  </si>
  <si>
    <t>张云峰</t>
  </si>
  <si>
    <t>幸福家庭</t>
  </si>
  <si>
    <t>林果</t>
  </si>
  <si>
    <t>puqj</t>
  </si>
  <si>
    <t>大杰</t>
  </si>
  <si>
    <t>普群杰</t>
  </si>
  <si>
    <t>zhaoaron</t>
  </si>
  <si>
    <t>赵俊博</t>
  </si>
  <si>
    <t>孙阳</t>
  </si>
  <si>
    <t>孙玖阳</t>
  </si>
  <si>
    <t>纽曼 Air无线鼠标</t>
  </si>
  <si>
    <t>2023-10-12 11:32:13 </t>
  </si>
  <si>
    <t>LSK10031639@jsdwgc</t>
  </si>
  <si>
    <t>jsdwgc-lsk</t>
  </si>
  <si>
    <t>梁少康</t>
  </si>
  <si>
    <t>变色杯</t>
  </si>
  <si>
    <t>2019-07-09 14:58:33 </t>
  </si>
  <si>
    <t>指路</t>
  </si>
  <si>
    <t>庞金栋</t>
  </si>
  <si>
    <t>Kappa 休闲涂鸦抽绳包</t>
  </si>
  <si>
    <t>2025-01-07 16:50:29 </t>
  </si>
  <si>
    <t>yueming</t>
  </si>
  <si>
    <t>yming</t>
  </si>
  <si>
    <t>乐明</t>
  </si>
  <si>
    <t>幻响 小宜多功能照明灯</t>
  </si>
  <si>
    <t>2025-01-07 16:37:28 </t>
  </si>
  <si>
    <t>欧阳颛顼</t>
  </si>
  <si>
    <t>詹磊</t>
  </si>
  <si>
    <t>无线自发电门铃套装</t>
  </si>
  <si>
    <t>2022-01-28 15:48:23 </t>
  </si>
  <si>
    <t>joyce001</t>
  </si>
  <si>
    <t>笨笨笨笨</t>
  </si>
  <si>
    <t>陈西峰</t>
  </si>
  <si>
    <t>回答数</t>
  </si>
  <si>
    <t>提问数</t>
  </si>
  <si>
    <t>发帖数</t>
  </si>
  <si>
    <t>论坛经验</t>
  </si>
  <si>
    <t>找答案积分</t>
  </si>
  <si>
    <t>IsPrime</t>
  </si>
  <si>
    <t>VIPType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</si>
</sst>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13" fillId="35" borderId="11" xfId="0" applyFont="1" applyFill="1" applyBorder="1"/>
    <xf numFmtId="0" fontId="13" fillId="35" borderId="12" xfId="0" applyFont="1" applyFill="1" applyBorder="1"/>
    <xf numFmtId="0" fontId="18" fillId="36" borderId="10" xfId="0" applyFont="1" applyFill="1" applyBorder="1" applyAlignment="1">
      <alignment wrapText="1"/>
    </xf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Relationship Id="rId1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1"/>
      <sheetName val="兑奖用户ID"/>
      <sheetName val="Sheet3"/>
    </sheetNames>
    <sheetDataSet>
      <sheetData sheetId="0">
        <row r="1">
          <cell r="B1" t="str">
            <v>用户ID</v>
          </cell>
          <cell r="C1" t="str">
            <v>回答数</v>
          </cell>
          <cell r="D1" t="str">
            <v>提问数</v>
          </cell>
          <cell r="E1" t="str">
            <v>发帖数</v>
          </cell>
          <cell r="F1" t="str">
            <v>论坛经验</v>
          </cell>
          <cell r="G1" t="str">
            <v>找答案积分</v>
          </cell>
          <cell r="H1" t="str">
            <v>IsPrime</v>
          </cell>
          <cell r="I1" t="str">
            <v>VIPType</v>
          </cell>
        </row>
        <row r="2">
          <cell r="B2">
            <v>440</v>
          </cell>
          <cell r="C2">
            <v>929</v>
          </cell>
          <cell r="E2">
            <v>521</v>
          </cell>
          <cell r="F2">
            <v>24185</v>
          </cell>
          <cell r="G2">
            <v>33962</v>
          </cell>
          <cell r="H2">
            <v>1</v>
          </cell>
          <cell r="I2">
            <v>5</v>
          </cell>
        </row>
        <row r="3">
          <cell r="B3">
            <v>17362</v>
          </cell>
          <cell r="C3">
            <v>5</v>
          </cell>
          <cell r="E3">
            <v>1542</v>
          </cell>
          <cell r="F3">
            <v>138378</v>
          </cell>
          <cell r="G3">
            <v>16755</v>
          </cell>
          <cell r="H3">
            <v>1</v>
          </cell>
          <cell r="I3">
            <v>5</v>
          </cell>
        </row>
        <row r="4">
          <cell r="B4">
            <v>17823</v>
          </cell>
          <cell r="E4">
            <v>12</v>
          </cell>
          <cell r="F4">
            <v>7618</v>
          </cell>
          <cell r="G4">
            <v>2253</v>
          </cell>
          <cell r="H4">
            <v>0</v>
          </cell>
          <cell r="I4">
            <v>2</v>
          </cell>
        </row>
        <row r="5">
          <cell r="B5">
            <v>50070</v>
          </cell>
          <cell r="C5">
            <v>7</v>
          </cell>
          <cell r="E5">
            <v>33</v>
          </cell>
          <cell r="F5">
            <v>20035</v>
          </cell>
          <cell r="G5">
            <v>121209</v>
          </cell>
          <cell r="H5">
            <v>0</v>
          </cell>
          <cell r="I5">
            <v>3</v>
          </cell>
        </row>
        <row r="6">
          <cell r="B6">
            <v>55292</v>
          </cell>
          <cell r="E6">
            <v>76</v>
          </cell>
          <cell r="F6">
            <v>5000</v>
          </cell>
          <cell r="G6">
            <v>2269</v>
          </cell>
          <cell r="H6">
            <v>0</v>
          </cell>
          <cell r="I6">
            <v>4</v>
          </cell>
        </row>
        <row r="7">
          <cell r="B7">
            <v>65434</v>
          </cell>
          <cell r="C7">
            <v>10</v>
          </cell>
          <cell r="D7">
            <v>17</v>
          </cell>
          <cell r="E7">
            <v>479</v>
          </cell>
          <cell r="F7">
            <v>17187</v>
          </cell>
          <cell r="G7">
            <v>3633</v>
          </cell>
          <cell r="H7">
            <v>0</v>
          </cell>
          <cell r="I7">
            <v>5</v>
          </cell>
        </row>
        <row r="8">
          <cell r="B8">
            <v>67567</v>
          </cell>
          <cell r="E8">
            <v>4</v>
          </cell>
          <cell r="F8">
            <v>4980</v>
          </cell>
          <cell r="G8">
            <v>3319</v>
          </cell>
          <cell r="H8">
            <v>1</v>
          </cell>
          <cell r="I8">
            <v>1</v>
          </cell>
        </row>
        <row r="9">
          <cell r="B9">
            <v>100674</v>
          </cell>
          <cell r="C9">
            <v>5669</v>
          </cell>
          <cell r="D9">
            <v>5</v>
          </cell>
          <cell r="E9">
            <v>952</v>
          </cell>
          <cell r="F9">
            <v>17678</v>
          </cell>
          <cell r="G9">
            <v>132907</v>
          </cell>
          <cell r="H9">
            <v>0</v>
          </cell>
          <cell r="I9">
            <v>5</v>
          </cell>
        </row>
        <row r="10">
          <cell r="B10">
            <v>137073</v>
          </cell>
          <cell r="F10">
            <v>268</v>
          </cell>
          <cell r="G10">
            <v>2936</v>
          </cell>
          <cell r="H10">
            <v>0</v>
          </cell>
          <cell r="I10">
            <v>1</v>
          </cell>
        </row>
        <row r="11">
          <cell r="B11">
            <v>141408</v>
          </cell>
          <cell r="C11">
            <v>7</v>
          </cell>
          <cell r="D11">
            <v>2</v>
          </cell>
          <cell r="E11">
            <v>64</v>
          </cell>
          <cell r="F11">
            <v>6330</v>
          </cell>
          <cell r="G11">
            <v>66130</v>
          </cell>
          <cell r="H11">
            <v>0</v>
          </cell>
          <cell r="I11">
            <v>4</v>
          </cell>
        </row>
        <row r="12">
          <cell r="B12">
            <v>149036</v>
          </cell>
          <cell r="C12">
            <v>53</v>
          </cell>
          <cell r="D12">
            <v>2</v>
          </cell>
          <cell r="E12">
            <v>405</v>
          </cell>
          <cell r="F12">
            <v>38592</v>
          </cell>
          <cell r="G12">
            <v>10465</v>
          </cell>
          <cell r="H12">
            <v>0</v>
          </cell>
          <cell r="I12">
            <v>5</v>
          </cell>
        </row>
        <row r="13">
          <cell r="B13">
            <v>220562</v>
          </cell>
          <cell r="F13">
            <v>126</v>
          </cell>
          <cell r="G13">
            <v>1575</v>
          </cell>
          <cell r="H13">
            <v>0</v>
          </cell>
          <cell r="I13">
            <v>1</v>
          </cell>
        </row>
        <row r="14">
          <cell r="B14">
            <v>269208</v>
          </cell>
          <cell r="F14">
            <v>1717</v>
          </cell>
          <cell r="G14">
            <v>1115</v>
          </cell>
          <cell r="H14">
            <v>0</v>
          </cell>
          <cell r="I14">
            <v>1</v>
          </cell>
        </row>
        <row r="15">
          <cell r="B15">
            <v>341575</v>
          </cell>
          <cell r="C15">
            <v>13</v>
          </cell>
          <cell r="D15">
            <v>8</v>
          </cell>
          <cell r="E15">
            <v>358</v>
          </cell>
          <cell r="F15">
            <v>2967</v>
          </cell>
          <cell r="G15">
            <v>1251</v>
          </cell>
          <cell r="H15">
            <v>0</v>
          </cell>
          <cell r="I15">
            <v>5</v>
          </cell>
        </row>
        <row r="16">
          <cell r="B16">
            <v>350309</v>
          </cell>
          <cell r="C16">
            <v>1283</v>
          </cell>
          <cell r="D16">
            <v>2</v>
          </cell>
          <cell r="E16">
            <v>243</v>
          </cell>
          <cell r="F16">
            <v>4960</v>
          </cell>
          <cell r="G16">
            <v>58710</v>
          </cell>
          <cell r="H16">
            <v>1</v>
          </cell>
          <cell r="I16">
            <v>5</v>
          </cell>
        </row>
        <row r="17">
          <cell r="B17">
            <v>452278</v>
          </cell>
          <cell r="C17">
            <v>14</v>
          </cell>
          <cell r="D17">
            <v>2</v>
          </cell>
          <cell r="E17">
            <v>129</v>
          </cell>
          <cell r="F17">
            <v>5328</v>
          </cell>
          <cell r="G17">
            <v>31577</v>
          </cell>
          <cell r="H17">
            <v>0</v>
          </cell>
          <cell r="I17">
            <v>5</v>
          </cell>
        </row>
        <row r="18">
          <cell r="B18">
            <v>466585</v>
          </cell>
          <cell r="C18">
            <v>332</v>
          </cell>
          <cell r="D18">
            <v>25</v>
          </cell>
          <cell r="E18">
            <v>57</v>
          </cell>
          <cell r="F18">
            <v>4081</v>
          </cell>
          <cell r="G18">
            <v>36451</v>
          </cell>
          <cell r="H18">
            <v>0</v>
          </cell>
          <cell r="I18">
            <v>5</v>
          </cell>
        </row>
        <row r="19">
          <cell r="B19">
            <v>561439</v>
          </cell>
          <cell r="C19">
            <v>11</v>
          </cell>
          <cell r="D19">
            <v>2</v>
          </cell>
          <cell r="E19">
            <v>61</v>
          </cell>
          <cell r="F19">
            <v>535</v>
          </cell>
          <cell r="G19">
            <v>567</v>
          </cell>
          <cell r="H19">
            <v>1</v>
          </cell>
          <cell r="I19">
            <v>4</v>
          </cell>
        </row>
        <row r="20">
          <cell r="B20">
            <v>593299</v>
          </cell>
          <cell r="C20">
            <v>7</v>
          </cell>
          <cell r="E20">
            <v>7</v>
          </cell>
          <cell r="F20">
            <v>597</v>
          </cell>
          <cell r="G20">
            <v>866</v>
          </cell>
          <cell r="H20">
            <v>0</v>
          </cell>
          <cell r="I20">
            <v>2</v>
          </cell>
        </row>
        <row r="21">
          <cell r="B21">
            <v>598892</v>
          </cell>
          <cell r="C21">
            <v>26</v>
          </cell>
          <cell r="D21">
            <v>3</v>
          </cell>
          <cell r="E21">
            <v>488</v>
          </cell>
          <cell r="F21">
            <v>2117</v>
          </cell>
          <cell r="G21">
            <v>1321</v>
          </cell>
          <cell r="H21">
            <v>0</v>
          </cell>
          <cell r="I21">
            <v>4</v>
          </cell>
        </row>
        <row r="22">
          <cell r="B22">
            <v>726684</v>
          </cell>
          <cell r="C22">
            <v>202</v>
          </cell>
          <cell r="D22">
            <v>7</v>
          </cell>
          <cell r="E22">
            <v>151</v>
          </cell>
          <cell r="F22">
            <v>526</v>
          </cell>
          <cell r="G22">
            <v>1153</v>
          </cell>
          <cell r="H22">
            <v>0</v>
          </cell>
          <cell r="I22">
            <v>4</v>
          </cell>
        </row>
        <row r="23">
          <cell r="B23">
            <v>778125</v>
          </cell>
          <cell r="C23">
            <v>1760</v>
          </cell>
          <cell r="D23">
            <v>15</v>
          </cell>
          <cell r="E23">
            <v>936</v>
          </cell>
          <cell r="F23">
            <v>3330</v>
          </cell>
          <cell r="G23">
            <v>9476</v>
          </cell>
          <cell r="H23">
            <v>1</v>
          </cell>
          <cell r="I23">
            <v>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CD07F-DD50-4A97-918A-097755BB00A9}">
  <dimension ref="A1:N29"/>
  <sheetViews>
    <sheetView showGridLines="0" tabSelected="1" topLeftCell="A9" workbookViewId="0">
      <selection activeCell="A26" sqref="A26:XFD26"/>
    </sheetView>
  </sheetViews>
  <sheetFormatPr defaultRowHeight="14.5" x14ac:dyDescent="0.35"/>
  <cols>
    <col min="1" max="1" width="34.90625" bestFit="1" customWidth="1"/>
    <col min="2" max="2" width="6.08984375" bestFit="1" customWidth="1"/>
    <col min="3" max="3" width="16.36328125" bestFit="1" customWidth="1"/>
    <col min="4" max="4" width="7.1796875" bestFit="1" customWidth="1"/>
    <col min="5" max="5" width="17.36328125" bestFit="1" customWidth="1"/>
    <col min="6" max="6" width="16.36328125" bestFit="1" customWidth="1"/>
    <col min="7" max="7" width="6.26953125" bestFit="1" customWidth="1"/>
    <col min="8" max="10" width="9.36328125" bestFit="1" customWidth="1"/>
    <col min="11" max="11" width="12.54296875" customWidth="1"/>
    <col min="12" max="12" width="13.453125" bestFit="1" customWidth="1"/>
    <col min="13" max="13" width="9.81640625" bestFit="1" customWidth="1"/>
    <col min="14" max="14" width="10.08984375" bestFit="1" customWidth="1"/>
  </cols>
  <sheetData>
    <row r="1" spans="1:14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88</v>
      </c>
      <c r="I1" s="5" t="s">
        <v>89</v>
      </c>
      <c r="J1" s="5" t="s">
        <v>90</v>
      </c>
      <c r="K1" s="5" t="s">
        <v>91</v>
      </c>
      <c r="L1" s="5" t="s">
        <v>92</v>
      </c>
      <c r="M1" s="5" t="s">
        <v>93</v>
      </c>
      <c r="N1" s="6" t="s">
        <v>94</v>
      </c>
    </row>
    <row r="2" spans="1:14" s="3" customFormat="1" x14ac:dyDescent="0.35">
      <c r="A2" s="4" t="s">
        <v>74</v>
      </c>
      <c r="B2" s="4">
        <v>2060</v>
      </c>
      <c r="C2" s="4" t="s">
        <v>75</v>
      </c>
      <c r="D2" s="4">
        <v>17362</v>
      </c>
      <c r="E2" s="4" t="s">
        <v>76</v>
      </c>
      <c r="F2" s="4" t="s">
        <v>77</v>
      </c>
      <c r="G2" s="4" t="s">
        <v>78</v>
      </c>
      <c r="H2" s="3">
        <f>VLOOKUP(D2,[1]Query1!$B:$I,2,0)</f>
        <v>5</v>
      </c>
      <c r="I2" s="3">
        <f>VLOOKUP(D2,[1]Query1!$B:$I,3,0)</f>
        <v>0</v>
      </c>
      <c r="J2" s="3">
        <f>VLOOKUP(D2,[1]Query1!$B:$I,4,0)</f>
        <v>1542</v>
      </c>
      <c r="K2" s="3">
        <f>VLOOKUP(D2,[1]Query1!$B:$I,5,0)</f>
        <v>138378</v>
      </c>
      <c r="L2" s="3">
        <f>VLOOKUP(D2,[1]Query1!$B:$I,6,0)</f>
        <v>16755</v>
      </c>
      <c r="M2" s="3">
        <f>VLOOKUP(D2,[1]Query1!$B:$I,7,0)</f>
        <v>1</v>
      </c>
      <c r="N2" s="3">
        <f>VLOOKUP(D2,[1]Query1!$B:$I,8,0)</f>
        <v>5</v>
      </c>
    </row>
    <row r="3" spans="1:14" s="3" customFormat="1" x14ac:dyDescent="0.35">
      <c r="A3" s="4" t="s">
        <v>26</v>
      </c>
      <c r="B3" s="4">
        <v>1874</v>
      </c>
      <c r="C3" s="4" t="s">
        <v>27</v>
      </c>
      <c r="D3" s="4">
        <v>778125</v>
      </c>
      <c r="E3" s="4">
        <v>20221229582645</v>
      </c>
      <c r="F3" s="4" t="s">
        <v>63</v>
      </c>
      <c r="G3" s="4" t="s">
        <v>64</v>
      </c>
      <c r="H3" s="3">
        <f>VLOOKUP(D3,[1]Query1!$B:$I,2,0)</f>
        <v>1760</v>
      </c>
      <c r="I3" s="3">
        <f>VLOOKUP(D3,[1]Query1!$B:$I,3,0)</f>
        <v>15</v>
      </c>
      <c r="J3" s="3">
        <f>VLOOKUP(D3,[1]Query1!$B:$I,4,0)</f>
        <v>936</v>
      </c>
      <c r="K3" s="3">
        <f>VLOOKUP(D3,[1]Query1!$B:$I,5,0)</f>
        <v>3330</v>
      </c>
      <c r="L3" s="3">
        <f>VLOOKUP(D3,[1]Query1!$B:$I,6,0)</f>
        <v>9476</v>
      </c>
      <c r="M3" s="3">
        <f>VLOOKUP(D3,[1]Query1!$B:$I,7,0)</f>
        <v>1</v>
      </c>
      <c r="N3" s="3">
        <f>VLOOKUP(D3,[1]Query1!$B:$I,8,0)</f>
        <v>5</v>
      </c>
    </row>
    <row r="4" spans="1:14" s="3" customFormat="1" x14ac:dyDescent="0.35">
      <c r="A4" s="4" t="s">
        <v>18</v>
      </c>
      <c r="B4" s="4">
        <v>2087</v>
      </c>
      <c r="C4" s="4" t="s">
        <v>19</v>
      </c>
      <c r="D4" s="4">
        <v>440</v>
      </c>
      <c r="E4" s="4" t="s">
        <v>20</v>
      </c>
      <c r="F4" s="4" t="s">
        <v>20</v>
      </c>
      <c r="G4" s="4" t="s">
        <v>21</v>
      </c>
      <c r="H4" s="3">
        <f>VLOOKUP(D4,[1]Query1!$B:$I,2,0)</f>
        <v>929</v>
      </c>
      <c r="I4" s="3">
        <f>VLOOKUP(D4,[1]Query1!$B:$I,3,0)</f>
        <v>0</v>
      </c>
      <c r="J4" s="3">
        <f>VLOOKUP(D4,[1]Query1!$B:$I,4,0)</f>
        <v>521</v>
      </c>
      <c r="K4" s="3">
        <f>VLOOKUP(D4,[1]Query1!$B:$I,5,0)</f>
        <v>24185</v>
      </c>
      <c r="L4" s="3">
        <f>VLOOKUP(D4,[1]Query1!$B:$I,6,0)</f>
        <v>33962</v>
      </c>
      <c r="M4" s="3">
        <f>VLOOKUP(D4,[1]Query1!$B:$I,7,0)</f>
        <v>1</v>
      </c>
      <c r="N4" s="3">
        <f>VLOOKUP(D4,[1]Query1!$B:$I,8,0)</f>
        <v>5</v>
      </c>
    </row>
    <row r="5" spans="1:14" s="3" customFormat="1" x14ac:dyDescent="0.35">
      <c r="A5" s="4" t="s">
        <v>7</v>
      </c>
      <c r="B5" s="4">
        <v>1858</v>
      </c>
      <c r="C5" s="4" t="s">
        <v>8</v>
      </c>
      <c r="D5" s="4">
        <v>350309</v>
      </c>
      <c r="E5" s="4">
        <v>20180119587447</v>
      </c>
      <c r="F5" s="4" t="s">
        <v>37</v>
      </c>
      <c r="G5" s="4" t="s">
        <v>38</v>
      </c>
      <c r="H5" s="3">
        <f>VLOOKUP(D5,[1]Query1!$B:$I,2,0)</f>
        <v>1283</v>
      </c>
      <c r="I5" s="3">
        <f>VLOOKUP(D5,[1]Query1!$B:$I,3,0)</f>
        <v>2</v>
      </c>
      <c r="J5" s="3">
        <f>VLOOKUP(D5,[1]Query1!$B:$I,4,0)</f>
        <v>243</v>
      </c>
      <c r="K5" s="3">
        <f>VLOOKUP(D5,[1]Query1!$B:$I,5,0)</f>
        <v>4960</v>
      </c>
      <c r="L5" s="3">
        <f>VLOOKUP(D5,[1]Query1!$B:$I,6,0)</f>
        <v>58710</v>
      </c>
      <c r="M5" s="3">
        <f>VLOOKUP(D5,[1]Query1!$B:$I,7,0)</f>
        <v>1</v>
      </c>
      <c r="N5" s="3">
        <f>VLOOKUP(D5,[1]Query1!$B:$I,8,0)</f>
        <v>5</v>
      </c>
    </row>
    <row r="6" spans="1:14" s="3" customFormat="1" x14ac:dyDescent="0.35">
      <c r="A6" s="4" t="s">
        <v>7</v>
      </c>
      <c r="B6" s="4">
        <v>1858</v>
      </c>
      <c r="C6" s="4" t="s">
        <v>8</v>
      </c>
      <c r="D6" s="4">
        <v>778125</v>
      </c>
      <c r="E6" s="4">
        <v>20221229582645</v>
      </c>
      <c r="F6" s="4" t="s">
        <v>63</v>
      </c>
      <c r="G6" s="4" t="s">
        <v>64</v>
      </c>
      <c r="H6" s="3">
        <f>VLOOKUP(D6,[1]Query1!$B:$I,2,0)</f>
        <v>1760</v>
      </c>
      <c r="I6" s="3">
        <f>VLOOKUP(D6,[1]Query1!$B:$I,3,0)</f>
        <v>15</v>
      </c>
      <c r="J6" s="3">
        <f>VLOOKUP(D6,[1]Query1!$B:$I,4,0)</f>
        <v>936</v>
      </c>
      <c r="K6" s="3">
        <f>VLOOKUP(D6,[1]Query1!$B:$I,5,0)</f>
        <v>3330</v>
      </c>
      <c r="L6" s="3">
        <f>VLOOKUP(D6,[1]Query1!$B:$I,6,0)</f>
        <v>9476</v>
      </c>
      <c r="M6" s="3">
        <f>VLOOKUP(D6,[1]Query1!$B:$I,7,0)</f>
        <v>1</v>
      </c>
      <c r="N6" s="3">
        <f>VLOOKUP(D6,[1]Query1!$B:$I,8,0)</f>
        <v>5</v>
      </c>
    </row>
    <row r="7" spans="1:14" s="3" customFormat="1" ht="26.5" x14ac:dyDescent="0.35">
      <c r="A7" s="4" t="s">
        <v>39</v>
      </c>
      <c r="B7" s="4">
        <v>1928</v>
      </c>
      <c r="C7" s="4" t="s">
        <v>40</v>
      </c>
      <c r="D7" s="4">
        <v>561439</v>
      </c>
      <c r="E7" s="4">
        <v>20211028871829</v>
      </c>
      <c r="F7" s="4" t="s">
        <v>45</v>
      </c>
      <c r="G7" s="4" t="s">
        <v>46</v>
      </c>
      <c r="H7" s="3">
        <f>VLOOKUP(D7,[1]Query1!$B:$I,2,0)</f>
        <v>11</v>
      </c>
      <c r="I7" s="3">
        <f>VLOOKUP(D7,[1]Query1!$B:$I,3,0)</f>
        <v>2</v>
      </c>
      <c r="J7" s="3">
        <f>VLOOKUP(D7,[1]Query1!$B:$I,4,0)</f>
        <v>61</v>
      </c>
      <c r="K7" s="3">
        <f>VLOOKUP(D7,[1]Query1!$B:$I,5,0)</f>
        <v>535</v>
      </c>
      <c r="L7" s="3">
        <f>VLOOKUP(D7,[1]Query1!$B:$I,6,0)</f>
        <v>567</v>
      </c>
      <c r="M7" s="3">
        <f>VLOOKUP(D7,[1]Query1!$B:$I,7,0)</f>
        <v>1</v>
      </c>
      <c r="N7" s="3">
        <f>VLOOKUP(D7,[1]Query1!$B:$I,8,0)</f>
        <v>4</v>
      </c>
    </row>
    <row r="8" spans="1:14" s="3" customFormat="1" x14ac:dyDescent="0.35">
      <c r="A8" s="4" t="s">
        <v>22</v>
      </c>
      <c r="B8" s="4">
        <v>1872</v>
      </c>
      <c r="C8" s="4" t="s">
        <v>23</v>
      </c>
      <c r="D8" s="4">
        <v>67567</v>
      </c>
      <c r="E8" s="4" t="s">
        <v>43</v>
      </c>
      <c r="F8" s="4" t="s">
        <v>44</v>
      </c>
      <c r="G8" s="4" t="s">
        <v>44</v>
      </c>
      <c r="H8" s="3">
        <f>VLOOKUP(D8,[1]Query1!$B:$I,2,0)</f>
        <v>0</v>
      </c>
      <c r="I8" s="3">
        <f>VLOOKUP(D8,[1]Query1!$B:$I,3,0)</f>
        <v>0</v>
      </c>
      <c r="J8" s="3">
        <f>VLOOKUP(D8,[1]Query1!$B:$I,4,0)</f>
        <v>4</v>
      </c>
      <c r="K8" s="3">
        <f>VLOOKUP(D8,[1]Query1!$B:$I,5,0)</f>
        <v>4980</v>
      </c>
      <c r="L8" s="3">
        <f>VLOOKUP(D8,[1]Query1!$B:$I,6,0)</f>
        <v>3319</v>
      </c>
      <c r="M8" s="3">
        <f>VLOOKUP(D8,[1]Query1!$B:$I,7,0)</f>
        <v>1</v>
      </c>
      <c r="N8" s="3">
        <f>VLOOKUP(D8,[1]Query1!$B:$I,8,0)</f>
        <v>1</v>
      </c>
    </row>
    <row r="9" spans="1:14" s="3" customFormat="1" ht="26.5" x14ac:dyDescent="0.35">
      <c r="A9" s="4" t="s">
        <v>32</v>
      </c>
      <c r="B9" s="4">
        <v>1926</v>
      </c>
      <c r="C9" s="4" t="s">
        <v>33</v>
      </c>
      <c r="D9" s="4">
        <v>100674</v>
      </c>
      <c r="E9" s="4" t="s">
        <v>34</v>
      </c>
      <c r="F9" s="4" t="s">
        <v>35</v>
      </c>
      <c r="G9" s="4" t="s">
        <v>36</v>
      </c>
      <c r="H9" s="3">
        <f>VLOOKUP(D9,[1]Query1!$B:$I,2,0)</f>
        <v>5669</v>
      </c>
      <c r="I9" s="3">
        <f>VLOOKUP(D9,[1]Query1!$B:$I,3,0)</f>
        <v>5</v>
      </c>
      <c r="J9" s="3">
        <f>VLOOKUP(D9,[1]Query1!$B:$I,4,0)</f>
        <v>952</v>
      </c>
      <c r="K9" s="3">
        <f>VLOOKUP(D9,[1]Query1!$B:$I,5,0)</f>
        <v>17678</v>
      </c>
      <c r="L9" s="3">
        <f>VLOOKUP(D9,[1]Query1!$B:$I,6,0)</f>
        <v>132907</v>
      </c>
      <c r="M9" s="3">
        <f>VLOOKUP(D9,[1]Query1!$B:$I,7,0)</f>
        <v>0</v>
      </c>
      <c r="N9" s="3">
        <f>VLOOKUP(D9,[1]Query1!$B:$I,8,0)</f>
        <v>5</v>
      </c>
    </row>
    <row r="10" spans="1:14" s="3" customFormat="1" x14ac:dyDescent="0.35">
      <c r="A10" s="4" t="s">
        <v>16</v>
      </c>
      <c r="B10" s="4">
        <v>1678</v>
      </c>
      <c r="C10" s="4" t="s">
        <v>17</v>
      </c>
      <c r="D10" s="4">
        <v>65434</v>
      </c>
      <c r="E10" s="4" t="s">
        <v>28</v>
      </c>
      <c r="F10" s="4" t="s">
        <v>28</v>
      </c>
      <c r="G10" s="4" t="s">
        <v>29</v>
      </c>
      <c r="H10" s="3">
        <f>VLOOKUP(D10,[1]Query1!$B:$I,2,0)</f>
        <v>10</v>
      </c>
      <c r="I10" s="3">
        <f>VLOOKUP(D10,[1]Query1!$B:$I,3,0)</f>
        <v>17</v>
      </c>
      <c r="J10" s="3">
        <f>VLOOKUP(D10,[1]Query1!$B:$I,4,0)</f>
        <v>479</v>
      </c>
      <c r="K10" s="3">
        <f>VLOOKUP(D10,[1]Query1!$B:$I,5,0)</f>
        <v>17187</v>
      </c>
      <c r="L10" s="3">
        <f>VLOOKUP(D10,[1]Query1!$B:$I,6,0)</f>
        <v>3633</v>
      </c>
      <c r="M10" s="3">
        <f>VLOOKUP(D10,[1]Query1!$B:$I,7,0)</f>
        <v>0</v>
      </c>
      <c r="N10" s="3">
        <f>VLOOKUP(D10,[1]Query1!$B:$I,8,0)</f>
        <v>5</v>
      </c>
    </row>
    <row r="11" spans="1:14" s="3" customFormat="1" x14ac:dyDescent="0.35">
      <c r="A11" s="4" t="s">
        <v>22</v>
      </c>
      <c r="B11" s="4">
        <v>1872</v>
      </c>
      <c r="C11" s="4" t="s">
        <v>23</v>
      </c>
      <c r="D11" s="4">
        <v>100674</v>
      </c>
      <c r="E11" s="4" t="s">
        <v>34</v>
      </c>
      <c r="F11" s="4" t="s">
        <v>35</v>
      </c>
      <c r="G11" s="4" t="s">
        <v>36</v>
      </c>
      <c r="H11" s="3">
        <f>VLOOKUP(D11,[1]Query1!$B:$I,2,0)</f>
        <v>5669</v>
      </c>
      <c r="I11" s="3">
        <f>VLOOKUP(D11,[1]Query1!$B:$I,3,0)</f>
        <v>5</v>
      </c>
      <c r="J11" s="3">
        <f>VLOOKUP(D11,[1]Query1!$B:$I,4,0)</f>
        <v>952</v>
      </c>
      <c r="K11" s="3">
        <f>VLOOKUP(D11,[1]Query1!$B:$I,5,0)</f>
        <v>17678</v>
      </c>
      <c r="L11" s="3">
        <f>VLOOKUP(D11,[1]Query1!$B:$I,6,0)</f>
        <v>132907</v>
      </c>
      <c r="M11" s="3">
        <f>VLOOKUP(D11,[1]Query1!$B:$I,7,0)</f>
        <v>0</v>
      </c>
      <c r="N11" s="3">
        <f>VLOOKUP(D11,[1]Query1!$B:$I,8,0)</f>
        <v>5</v>
      </c>
    </row>
    <row r="12" spans="1:14" s="3" customFormat="1" x14ac:dyDescent="0.35">
      <c r="A12" s="4" t="s">
        <v>52</v>
      </c>
      <c r="B12" s="4">
        <v>1881</v>
      </c>
      <c r="C12" s="4" t="s">
        <v>53</v>
      </c>
      <c r="D12" s="4">
        <v>341575</v>
      </c>
      <c r="E12" s="4" t="s">
        <v>54</v>
      </c>
      <c r="F12" s="4" t="s">
        <v>54</v>
      </c>
      <c r="G12" s="4" t="s">
        <v>55</v>
      </c>
      <c r="H12" s="3">
        <f>VLOOKUP(D12,[1]Query1!$B:$I,2,0)</f>
        <v>13</v>
      </c>
      <c r="I12" s="3">
        <f>VLOOKUP(D12,[1]Query1!$B:$I,3,0)</f>
        <v>8</v>
      </c>
      <c r="J12" s="3">
        <f>VLOOKUP(D12,[1]Query1!$B:$I,4,0)</f>
        <v>358</v>
      </c>
      <c r="K12" s="3">
        <f>VLOOKUP(D12,[1]Query1!$B:$I,5,0)</f>
        <v>2967</v>
      </c>
      <c r="L12" s="3">
        <f>VLOOKUP(D12,[1]Query1!$B:$I,6,0)</f>
        <v>1251</v>
      </c>
      <c r="M12" s="3">
        <f>VLOOKUP(D12,[1]Query1!$B:$I,7,0)</f>
        <v>0</v>
      </c>
      <c r="N12" s="3">
        <f>VLOOKUP(D12,[1]Query1!$B:$I,8,0)</f>
        <v>5</v>
      </c>
    </row>
    <row r="13" spans="1:14" s="3" customFormat="1" x14ac:dyDescent="0.35">
      <c r="A13" s="4" t="s">
        <v>65</v>
      </c>
      <c r="B13" s="4">
        <v>1889</v>
      </c>
      <c r="C13" s="4" t="s">
        <v>66</v>
      </c>
      <c r="D13" s="4">
        <v>466585</v>
      </c>
      <c r="E13" s="4" t="s">
        <v>67</v>
      </c>
      <c r="F13" s="4" t="s">
        <v>68</v>
      </c>
      <c r="G13" s="4" t="s">
        <v>69</v>
      </c>
      <c r="H13" s="3">
        <f>VLOOKUP(D13,[1]Query1!$B:$I,2,0)</f>
        <v>332</v>
      </c>
      <c r="I13" s="3">
        <f>VLOOKUP(D13,[1]Query1!$B:$I,3,0)</f>
        <v>25</v>
      </c>
      <c r="J13" s="3">
        <f>VLOOKUP(D13,[1]Query1!$B:$I,4,0)</f>
        <v>57</v>
      </c>
      <c r="K13" s="3">
        <f>VLOOKUP(D13,[1]Query1!$B:$I,5,0)</f>
        <v>4081</v>
      </c>
      <c r="L13" s="3">
        <f>VLOOKUP(D13,[1]Query1!$B:$I,6,0)</f>
        <v>36451</v>
      </c>
      <c r="M13" s="3">
        <f>VLOOKUP(D13,[1]Query1!$B:$I,7,0)</f>
        <v>0</v>
      </c>
      <c r="N13" s="3">
        <f>VLOOKUP(D13,[1]Query1!$B:$I,8,0)</f>
        <v>5</v>
      </c>
    </row>
    <row r="14" spans="1:14" s="3" customFormat="1" x14ac:dyDescent="0.35">
      <c r="A14" s="4" t="s">
        <v>12</v>
      </c>
      <c r="B14" s="4">
        <v>1935</v>
      </c>
      <c r="C14" s="4" t="s">
        <v>13</v>
      </c>
      <c r="D14" s="4">
        <v>452278</v>
      </c>
      <c r="E14" s="4">
        <v>20200416448863</v>
      </c>
      <c r="F14" s="4" t="s">
        <v>30</v>
      </c>
      <c r="G14" s="4" t="s">
        <v>31</v>
      </c>
      <c r="H14" s="3">
        <f>VLOOKUP(D14,[1]Query1!$B:$I,2,0)</f>
        <v>14</v>
      </c>
      <c r="I14" s="3">
        <f>VLOOKUP(D14,[1]Query1!$B:$I,3,0)</f>
        <v>2</v>
      </c>
      <c r="J14" s="3">
        <f>VLOOKUP(D14,[1]Query1!$B:$I,4,0)</f>
        <v>129</v>
      </c>
      <c r="K14" s="3">
        <f>VLOOKUP(D14,[1]Query1!$B:$I,5,0)</f>
        <v>5328</v>
      </c>
      <c r="L14" s="3">
        <f>VLOOKUP(D14,[1]Query1!$B:$I,6,0)</f>
        <v>31577</v>
      </c>
      <c r="M14" s="3">
        <f>VLOOKUP(D14,[1]Query1!$B:$I,7,0)</f>
        <v>0</v>
      </c>
      <c r="N14" s="3">
        <f>VLOOKUP(D14,[1]Query1!$B:$I,8,0)</f>
        <v>5</v>
      </c>
    </row>
    <row r="15" spans="1:14" s="3" customFormat="1" x14ac:dyDescent="0.35">
      <c r="A15" s="4" t="s">
        <v>47</v>
      </c>
      <c r="B15" s="4">
        <v>2083</v>
      </c>
      <c r="C15" s="4" t="s">
        <v>48</v>
      </c>
      <c r="D15" s="4">
        <v>149036</v>
      </c>
      <c r="E15" s="4" t="s">
        <v>49</v>
      </c>
      <c r="F15" s="4" t="s">
        <v>50</v>
      </c>
      <c r="G15" s="4" t="s">
        <v>51</v>
      </c>
      <c r="H15" s="3">
        <f>VLOOKUP(D15,[1]Query1!$B:$I,2,0)</f>
        <v>53</v>
      </c>
      <c r="I15" s="3">
        <f>VLOOKUP(D15,[1]Query1!$B:$I,3,0)</f>
        <v>2</v>
      </c>
      <c r="J15" s="3">
        <f>VLOOKUP(D15,[1]Query1!$B:$I,4,0)</f>
        <v>405</v>
      </c>
      <c r="K15" s="3">
        <f>VLOOKUP(D15,[1]Query1!$B:$I,5,0)</f>
        <v>38592</v>
      </c>
      <c r="L15" s="3">
        <f>VLOOKUP(D15,[1]Query1!$B:$I,6,0)</f>
        <v>10465</v>
      </c>
      <c r="M15" s="3">
        <f>VLOOKUP(D15,[1]Query1!$B:$I,7,0)</f>
        <v>0</v>
      </c>
      <c r="N15" s="3">
        <f>VLOOKUP(D15,[1]Query1!$B:$I,8,0)</f>
        <v>5</v>
      </c>
    </row>
    <row r="16" spans="1:14" s="3" customFormat="1" x14ac:dyDescent="0.35">
      <c r="A16" s="4" t="s">
        <v>47</v>
      </c>
      <c r="B16" s="4">
        <v>2083</v>
      </c>
      <c r="C16" s="4" t="s">
        <v>48</v>
      </c>
      <c r="D16" s="4">
        <v>100674</v>
      </c>
      <c r="E16" s="4" t="s">
        <v>34</v>
      </c>
      <c r="F16" s="4" t="s">
        <v>35</v>
      </c>
      <c r="G16" s="4" t="s">
        <v>36</v>
      </c>
      <c r="H16" s="3">
        <f>VLOOKUP(D16,[1]Query1!$B:$I,2,0)</f>
        <v>5669</v>
      </c>
      <c r="I16" s="3">
        <f>VLOOKUP(D16,[1]Query1!$B:$I,3,0)</f>
        <v>5</v>
      </c>
      <c r="J16" s="3">
        <f>VLOOKUP(D16,[1]Query1!$B:$I,4,0)</f>
        <v>952</v>
      </c>
      <c r="K16" s="3">
        <f>VLOOKUP(D16,[1]Query1!$B:$I,5,0)</f>
        <v>17678</v>
      </c>
      <c r="L16" s="3">
        <f>VLOOKUP(D16,[1]Query1!$B:$I,6,0)</f>
        <v>132907</v>
      </c>
      <c r="M16" s="3">
        <f>VLOOKUP(D16,[1]Query1!$B:$I,7,0)</f>
        <v>0</v>
      </c>
      <c r="N16" s="3">
        <f>VLOOKUP(D16,[1]Query1!$B:$I,8,0)</f>
        <v>5</v>
      </c>
    </row>
    <row r="17" spans="1:14" s="3" customFormat="1" x14ac:dyDescent="0.35">
      <c r="A17" s="4" t="s">
        <v>16</v>
      </c>
      <c r="B17" s="4">
        <v>1678</v>
      </c>
      <c r="C17" s="4" t="s">
        <v>17</v>
      </c>
      <c r="D17" s="4">
        <v>598892</v>
      </c>
      <c r="E17" s="4">
        <v>20220215682399</v>
      </c>
      <c r="F17" s="4" t="s">
        <v>61</v>
      </c>
      <c r="G17" s="4" t="s">
        <v>62</v>
      </c>
      <c r="H17" s="3">
        <f>VLOOKUP(D17,[1]Query1!$B:$I,2,0)</f>
        <v>26</v>
      </c>
      <c r="I17" s="3">
        <f>VLOOKUP(D17,[1]Query1!$B:$I,3,0)</f>
        <v>3</v>
      </c>
      <c r="J17" s="3">
        <f>VLOOKUP(D17,[1]Query1!$B:$I,4,0)</f>
        <v>488</v>
      </c>
      <c r="K17" s="3">
        <f>VLOOKUP(D17,[1]Query1!$B:$I,5,0)</f>
        <v>2117</v>
      </c>
      <c r="L17" s="3">
        <f>VLOOKUP(D17,[1]Query1!$B:$I,6,0)</f>
        <v>1321</v>
      </c>
      <c r="M17" s="3">
        <f>VLOOKUP(D17,[1]Query1!$B:$I,7,0)</f>
        <v>0</v>
      </c>
      <c r="N17" s="3">
        <f>VLOOKUP(D17,[1]Query1!$B:$I,8,0)</f>
        <v>4</v>
      </c>
    </row>
    <row r="18" spans="1:14" s="3" customFormat="1" x14ac:dyDescent="0.35">
      <c r="A18" s="4" t="s">
        <v>22</v>
      </c>
      <c r="B18" s="4">
        <v>1872</v>
      </c>
      <c r="C18" s="4" t="s">
        <v>23</v>
      </c>
      <c r="D18" s="4">
        <v>726684</v>
      </c>
      <c r="E18" s="4">
        <v>20220919597975</v>
      </c>
      <c r="F18" s="4" t="s">
        <v>24</v>
      </c>
      <c r="G18" s="4" t="s">
        <v>25</v>
      </c>
      <c r="H18" s="3">
        <f>VLOOKUP(D18,[1]Query1!$B:$I,2,0)</f>
        <v>202</v>
      </c>
      <c r="I18" s="3">
        <f>VLOOKUP(D18,[1]Query1!$B:$I,3,0)</f>
        <v>7</v>
      </c>
      <c r="J18" s="3">
        <f>VLOOKUP(D18,[1]Query1!$B:$I,4,0)</f>
        <v>151</v>
      </c>
      <c r="K18" s="3">
        <f>VLOOKUP(D18,[1]Query1!$B:$I,5,0)</f>
        <v>526</v>
      </c>
      <c r="L18" s="3">
        <f>VLOOKUP(D18,[1]Query1!$B:$I,6,0)</f>
        <v>1153</v>
      </c>
      <c r="M18" s="3">
        <f>VLOOKUP(D18,[1]Query1!$B:$I,7,0)</f>
        <v>0</v>
      </c>
      <c r="N18" s="3">
        <f>VLOOKUP(D18,[1]Query1!$B:$I,8,0)</f>
        <v>4</v>
      </c>
    </row>
    <row r="19" spans="1:14" s="3" customFormat="1" x14ac:dyDescent="0.35">
      <c r="A19" s="4" t="s">
        <v>70</v>
      </c>
      <c r="B19" s="4">
        <v>1519</v>
      </c>
      <c r="C19" s="4" t="s">
        <v>71</v>
      </c>
      <c r="D19" s="4">
        <v>55292</v>
      </c>
      <c r="E19" s="4" t="s">
        <v>72</v>
      </c>
      <c r="F19" s="4" t="s">
        <v>72</v>
      </c>
      <c r="G19" s="4" t="s">
        <v>73</v>
      </c>
      <c r="H19" s="3">
        <f>VLOOKUP(D19,[1]Query1!$B:$I,2,0)</f>
        <v>0</v>
      </c>
      <c r="I19" s="3">
        <f>VLOOKUP(D19,[1]Query1!$B:$I,3,0)</f>
        <v>0</v>
      </c>
      <c r="J19" s="3">
        <f>VLOOKUP(D19,[1]Query1!$B:$I,4,0)</f>
        <v>76</v>
      </c>
      <c r="K19" s="3">
        <f>VLOOKUP(D19,[1]Query1!$B:$I,5,0)</f>
        <v>5000</v>
      </c>
      <c r="L19" s="3">
        <f>VLOOKUP(D19,[1]Query1!$B:$I,6,0)</f>
        <v>2269</v>
      </c>
      <c r="M19" s="3">
        <f>VLOOKUP(D19,[1]Query1!$B:$I,7,0)</f>
        <v>0</v>
      </c>
      <c r="N19" s="3">
        <f>VLOOKUP(D19,[1]Query1!$B:$I,8,0)</f>
        <v>4</v>
      </c>
    </row>
    <row r="20" spans="1:14" s="3" customFormat="1" x14ac:dyDescent="0.35">
      <c r="A20" s="4" t="s">
        <v>26</v>
      </c>
      <c r="B20" s="4">
        <v>1874</v>
      </c>
      <c r="C20" s="4" t="s">
        <v>27</v>
      </c>
      <c r="D20" s="4">
        <v>726684</v>
      </c>
      <c r="E20" s="4">
        <v>20220919597975</v>
      </c>
      <c r="F20" s="4" t="s">
        <v>24</v>
      </c>
      <c r="G20" s="4" t="s">
        <v>25</v>
      </c>
      <c r="H20" s="3">
        <f>VLOOKUP(D20,[1]Query1!$B:$I,2,0)</f>
        <v>202</v>
      </c>
      <c r="I20" s="3">
        <f>VLOOKUP(D20,[1]Query1!$B:$I,3,0)</f>
        <v>7</v>
      </c>
      <c r="J20" s="3">
        <f>VLOOKUP(D20,[1]Query1!$B:$I,4,0)</f>
        <v>151</v>
      </c>
      <c r="K20" s="3">
        <f>VLOOKUP(D20,[1]Query1!$B:$I,5,0)</f>
        <v>526</v>
      </c>
      <c r="L20" s="3">
        <f>VLOOKUP(D20,[1]Query1!$B:$I,6,0)</f>
        <v>1153</v>
      </c>
      <c r="M20" s="3">
        <f>VLOOKUP(D20,[1]Query1!$B:$I,7,0)</f>
        <v>0</v>
      </c>
      <c r="N20" s="3">
        <f>VLOOKUP(D20,[1]Query1!$B:$I,8,0)</f>
        <v>4</v>
      </c>
    </row>
    <row r="21" spans="1:14" s="3" customFormat="1" x14ac:dyDescent="0.35">
      <c r="A21" s="4" t="s">
        <v>47</v>
      </c>
      <c r="B21" s="4">
        <v>2083</v>
      </c>
      <c r="C21" s="4" t="s">
        <v>48</v>
      </c>
      <c r="D21" s="4">
        <v>141408</v>
      </c>
      <c r="E21" s="4" t="s">
        <v>56</v>
      </c>
      <c r="F21" s="4" t="s">
        <v>56</v>
      </c>
      <c r="G21" s="4" t="s">
        <v>57</v>
      </c>
      <c r="H21" s="3">
        <f>VLOOKUP(D21,[1]Query1!$B:$I,2,0)</f>
        <v>7</v>
      </c>
      <c r="I21" s="3">
        <f>VLOOKUP(D21,[1]Query1!$B:$I,3,0)</f>
        <v>2</v>
      </c>
      <c r="J21" s="3">
        <f>VLOOKUP(D21,[1]Query1!$B:$I,4,0)</f>
        <v>64</v>
      </c>
      <c r="K21" s="3">
        <f>VLOOKUP(D21,[1]Query1!$B:$I,5,0)</f>
        <v>6330</v>
      </c>
      <c r="L21" s="3">
        <f>VLOOKUP(D21,[1]Query1!$B:$I,6,0)</f>
        <v>66130</v>
      </c>
      <c r="M21" s="3">
        <f>VLOOKUP(D21,[1]Query1!$B:$I,7,0)</f>
        <v>0</v>
      </c>
      <c r="N21" s="3">
        <f>VLOOKUP(D21,[1]Query1!$B:$I,8,0)</f>
        <v>4</v>
      </c>
    </row>
    <row r="22" spans="1:14" s="3" customFormat="1" x14ac:dyDescent="0.35">
      <c r="A22" s="4" t="s">
        <v>47</v>
      </c>
      <c r="B22" s="4">
        <v>2083</v>
      </c>
      <c r="C22" s="4" t="s">
        <v>48</v>
      </c>
      <c r="D22" s="4">
        <v>598892</v>
      </c>
      <c r="E22" s="4">
        <v>20220215682399</v>
      </c>
      <c r="F22" s="4" t="s">
        <v>61</v>
      </c>
      <c r="G22" s="4" t="s">
        <v>62</v>
      </c>
      <c r="H22" s="3">
        <f>VLOOKUP(D22,[1]Query1!$B:$I,2,0)</f>
        <v>26</v>
      </c>
      <c r="I22" s="3">
        <f>VLOOKUP(D22,[1]Query1!$B:$I,3,0)</f>
        <v>3</v>
      </c>
      <c r="J22" s="3">
        <f>VLOOKUP(D22,[1]Query1!$B:$I,4,0)</f>
        <v>488</v>
      </c>
      <c r="K22" s="3">
        <f>VLOOKUP(D22,[1]Query1!$B:$I,5,0)</f>
        <v>2117</v>
      </c>
      <c r="L22" s="3">
        <f>VLOOKUP(D22,[1]Query1!$B:$I,6,0)</f>
        <v>1321</v>
      </c>
      <c r="M22" s="3">
        <f>VLOOKUP(D22,[1]Query1!$B:$I,7,0)</f>
        <v>0</v>
      </c>
      <c r="N22" s="3">
        <f>VLOOKUP(D22,[1]Query1!$B:$I,8,0)</f>
        <v>4</v>
      </c>
    </row>
    <row r="23" spans="1:14" s="3" customFormat="1" x14ac:dyDescent="0.35">
      <c r="A23" s="4" t="s">
        <v>47</v>
      </c>
      <c r="B23" s="4">
        <v>2083</v>
      </c>
      <c r="C23" s="4" t="s">
        <v>48</v>
      </c>
      <c r="D23" s="4">
        <v>50070</v>
      </c>
      <c r="E23" s="4" t="s">
        <v>58</v>
      </c>
      <c r="F23" s="4" t="s">
        <v>59</v>
      </c>
      <c r="G23" s="4" t="s">
        <v>60</v>
      </c>
      <c r="H23" s="3">
        <f>VLOOKUP(D23,[1]Query1!$B:$I,2,0)</f>
        <v>7</v>
      </c>
      <c r="I23" s="3">
        <f>VLOOKUP(D23,[1]Query1!$B:$I,3,0)</f>
        <v>0</v>
      </c>
      <c r="J23" s="3">
        <f>VLOOKUP(D23,[1]Query1!$B:$I,4,0)</f>
        <v>33</v>
      </c>
      <c r="K23" s="3">
        <f>VLOOKUP(D23,[1]Query1!$B:$I,5,0)</f>
        <v>20035</v>
      </c>
      <c r="L23" s="3">
        <f>VLOOKUP(D23,[1]Query1!$B:$I,6,0)</f>
        <v>121209</v>
      </c>
      <c r="M23" s="3">
        <f>VLOOKUP(D23,[1]Query1!$B:$I,7,0)</f>
        <v>0</v>
      </c>
      <c r="N23" s="3">
        <f>VLOOKUP(D23,[1]Query1!$B:$I,8,0)</f>
        <v>3</v>
      </c>
    </row>
    <row r="24" spans="1:14" s="3" customFormat="1" x14ac:dyDescent="0.35">
      <c r="A24" s="4" t="s">
        <v>83</v>
      </c>
      <c r="B24" s="4">
        <v>1736</v>
      </c>
      <c r="C24" s="4" t="s">
        <v>84</v>
      </c>
      <c r="D24" s="4">
        <v>17823</v>
      </c>
      <c r="E24" s="4" t="s">
        <v>85</v>
      </c>
      <c r="F24" s="4" t="s">
        <v>86</v>
      </c>
      <c r="G24" s="4" t="s">
        <v>87</v>
      </c>
      <c r="H24" s="3">
        <f>VLOOKUP(D24,[1]Query1!$B:$I,2,0)</f>
        <v>0</v>
      </c>
      <c r="I24" s="3">
        <f>VLOOKUP(D24,[1]Query1!$B:$I,3,0)</f>
        <v>0</v>
      </c>
      <c r="J24" s="3">
        <f>VLOOKUP(D24,[1]Query1!$B:$I,4,0)</f>
        <v>12</v>
      </c>
      <c r="K24" s="3">
        <f>VLOOKUP(D24,[1]Query1!$B:$I,5,0)</f>
        <v>7618</v>
      </c>
      <c r="L24" s="3">
        <f>VLOOKUP(D24,[1]Query1!$B:$I,6,0)</f>
        <v>2253</v>
      </c>
      <c r="M24" s="3">
        <f>VLOOKUP(D24,[1]Query1!$B:$I,7,0)</f>
        <v>0</v>
      </c>
      <c r="N24" s="3">
        <f>VLOOKUP(D24,[1]Query1!$B:$I,8,0)</f>
        <v>2</v>
      </c>
    </row>
    <row r="25" spans="1:14" s="3" customFormat="1" ht="26.5" x14ac:dyDescent="0.35">
      <c r="A25" s="4" t="s">
        <v>39</v>
      </c>
      <c r="B25" s="4">
        <v>1928</v>
      </c>
      <c r="C25" s="4" t="s">
        <v>40</v>
      </c>
      <c r="D25" s="4">
        <v>593299</v>
      </c>
      <c r="E25" s="4">
        <v>20220119858378</v>
      </c>
      <c r="F25" s="4" t="s">
        <v>41</v>
      </c>
      <c r="G25" s="4" t="s">
        <v>42</v>
      </c>
      <c r="H25" s="3">
        <f>VLOOKUP(D25,[1]Query1!$B:$I,2,0)</f>
        <v>7</v>
      </c>
      <c r="I25" s="3">
        <f>VLOOKUP(D25,[1]Query1!$B:$I,3,0)</f>
        <v>0</v>
      </c>
      <c r="J25" s="3">
        <f>VLOOKUP(D25,[1]Query1!$B:$I,4,0)</f>
        <v>7</v>
      </c>
      <c r="K25" s="3">
        <f>VLOOKUP(D25,[1]Query1!$B:$I,5,0)</f>
        <v>597</v>
      </c>
      <c r="L25" s="3">
        <f>VLOOKUP(D25,[1]Query1!$B:$I,6,0)</f>
        <v>866</v>
      </c>
      <c r="M25" s="3">
        <f>VLOOKUP(D25,[1]Query1!$B:$I,7,0)</f>
        <v>0</v>
      </c>
      <c r="N25" s="3">
        <f>VLOOKUP(D25,[1]Query1!$B:$I,8,0)</f>
        <v>2</v>
      </c>
    </row>
    <row r="26" spans="1:14" s="8" customFormat="1" x14ac:dyDescent="0.35">
      <c r="A26" s="7" t="s">
        <v>16</v>
      </c>
      <c r="B26" s="7">
        <v>1678</v>
      </c>
      <c r="C26" s="7" t="s">
        <v>17</v>
      </c>
      <c r="D26" s="7">
        <v>220562</v>
      </c>
      <c r="E26" s="7" t="s">
        <v>14</v>
      </c>
      <c r="F26" s="7" t="s">
        <v>14</v>
      </c>
      <c r="G26" s="7" t="s">
        <v>15</v>
      </c>
      <c r="H26" s="8">
        <f>VLOOKUP(D26,[1]Query1!$B:$I,2,0)</f>
        <v>0</v>
      </c>
      <c r="I26" s="8">
        <f>VLOOKUP(D26,[1]Query1!$B:$I,3,0)</f>
        <v>0</v>
      </c>
      <c r="J26" s="8">
        <f>VLOOKUP(D26,[1]Query1!$B:$I,4,0)</f>
        <v>0</v>
      </c>
      <c r="K26" s="8">
        <f>VLOOKUP(D26,[1]Query1!$B:$I,5,0)</f>
        <v>126</v>
      </c>
      <c r="L26" s="8">
        <f>VLOOKUP(D26,[1]Query1!$B:$I,6,0)</f>
        <v>1575</v>
      </c>
      <c r="M26" s="8">
        <f>VLOOKUP(D26,[1]Query1!$B:$I,7,0)</f>
        <v>0</v>
      </c>
      <c r="N26" s="8">
        <f>VLOOKUP(D26,[1]Query1!$B:$I,8,0)</f>
        <v>1</v>
      </c>
    </row>
    <row r="27" spans="1:14" s="8" customFormat="1" x14ac:dyDescent="0.35">
      <c r="A27" s="7" t="s">
        <v>79</v>
      </c>
      <c r="B27" s="7">
        <v>2056</v>
      </c>
      <c r="C27" s="7" t="s">
        <v>80</v>
      </c>
      <c r="D27" s="7">
        <v>137073</v>
      </c>
      <c r="E27" s="7" t="s">
        <v>81</v>
      </c>
      <c r="F27" s="7" t="s">
        <v>81</v>
      </c>
      <c r="G27" s="7" t="s">
        <v>82</v>
      </c>
      <c r="H27" s="8">
        <f>VLOOKUP(D27,[1]Query1!$B:$I,2,0)</f>
        <v>0</v>
      </c>
      <c r="I27" s="8">
        <f>VLOOKUP(D27,[1]Query1!$B:$I,3,0)</f>
        <v>0</v>
      </c>
      <c r="J27" s="8">
        <f>VLOOKUP(D27,[1]Query1!$B:$I,4,0)</f>
        <v>0</v>
      </c>
      <c r="K27" s="8">
        <f>VLOOKUP(D27,[1]Query1!$B:$I,5,0)</f>
        <v>268</v>
      </c>
      <c r="L27" s="8">
        <f>VLOOKUP(D27,[1]Query1!$B:$I,6,0)</f>
        <v>2936</v>
      </c>
      <c r="M27" s="8">
        <f>VLOOKUP(D27,[1]Query1!$B:$I,7,0)</f>
        <v>0</v>
      </c>
      <c r="N27" s="8">
        <f>VLOOKUP(D27,[1]Query1!$B:$I,8,0)</f>
        <v>1</v>
      </c>
    </row>
    <row r="28" spans="1:14" s="8" customFormat="1" x14ac:dyDescent="0.35">
      <c r="A28" s="7" t="s">
        <v>12</v>
      </c>
      <c r="B28" s="7">
        <v>1935</v>
      </c>
      <c r="C28" s="7" t="s">
        <v>13</v>
      </c>
      <c r="D28" s="7">
        <v>220562</v>
      </c>
      <c r="E28" s="7" t="s">
        <v>14</v>
      </c>
      <c r="F28" s="7" t="s">
        <v>14</v>
      </c>
      <c r="G28" s="7" t="s">
        <v>15</v>
      </c>
      <c r="H28" s="8">
        <f>VLOOKUP(D28,[1]Query1!$B:$I,2,0)</f>
        <v>0</v>
      </c>
      <c r="I28" s="8">
        <f>VLOOKUP(D28,[1]Query1!$B:$I,3,0)</f>
        <v>0</v>
      </c>
      <c r="J28" s="8">
        <f>VLOOKUP(D28,[1]Query1!$B:$I,4,0)</f>
        <v>0</v>
      </c>
      <c r="K28" s="8">
        <f>VLOOKUP(D28,[1]Query1!$B:$I,5,0)</f>
        <v>126</v>
      </c>
      <c r="L28" s="8">
        <f>VLOOKUP(D28,[1]Query1!$B:$I,6,0)</f>
        <v>1575</v>
      </c>
      <c r="M28" s="8">
        <f>VLOOKUP(D28,[1]Query1!$B:$I,7,0)</f>
        <v>0</v>
      </c>
      <c r="N28" s="8">
        <f>VLOOKUP(D28,[1]Query1!$B:$I,8,0)</f>
        <v>1</v>
      </c>
    </row>
    <row r="29" spans="1:14" s="8" customFormat="1" x14ac:dyDescent="0.35">
      <c r="A29" s="7" t="s">
        <v>7</v>
      </c>
      <c r="B29" s="7">
        <v>1858</v>
      </c>
      <c r="C29" s="7" t="s">
        <v>8</v>
      </c>
      <c r="D29" s="7">
        <v>269208</v>
      </c>
      <c r="E29" s="7" t="s">
        <v>9</v>
      </c>
      <c r="F29" s="7" t="s">
        <v>10</v>
      </c>
      <c r="G29" s="7" t="s">
        <v>11</v>
      </c>
      <c r="H29" s="8">
        <f>VLOOKUP(D29,[1]Query1!$B:$I,2,0)</f>
        <v>0</v>
      </c>
      <c r="I29" s="8">
        <f>VLOOKUP(D29,[1]Query1!$B:$I,3,0)</f>
        <v>0</v>
      </c>
      <c r="J29" s="8">
        <f>VLOOKUP(D29,[1]Query1!$B:$I,4,0)</f>
        <v>0</v>
      </c>
      <c r="K29" s="8">
        <f>VLOOKUP(D29,[1]Query1!$B:$I,5,0)</f>
        <v>1717</v>
      </c>
      <c r="L29" s="8">
        <f>VLOOKUP(D29,[1]Query1!$B:$I,6,0)</f>
        <v>1115</v>
      </c>
      <c r="M29" s="8">
        <f>VLOOKUP(D29,[1]Query1!$B:$I,7,0)</f>
        <v>0</v>
      </c>
      <c r="N29" s="8">
        <f>VLOOKUP(D29,[1]Query1!$B:$I,8,0)</f>
        <v>1</v>
      </c>
    </row>
  </sheetData>
  <autoFilter ref="A1:R1" xr:uid="{3D1CD07F-DD50-4A97-918A-097755BB00A9}">
    <sortState xmlns:xlrd2="http://schemas.microsoft.com/office/spreadsheetml/2017/richdata2" ref="A2:R29">
      <sortCondition descending="1" ref="M1"/>
    </sortState>
  </autoFilter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Yang (ext) (DI S CN DM-X TSSH CKM P&amp;T)</cp:lastModifiedBy>
  <dcterms:created xsi:type="dcterms:W3CDTF">2025-12-08T01:35:53Z</dcterms:created>
  <dcterms:modified xsi:type="dcterms:W3CDTF">2025-12-09T06:04:15Z</dcterms:modified>
</cp:coreProperties>
</file>