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z004mjkm\Desktop\"/>
    </mc:Choice>
  </mc:AlternateContent>
  <xr:revisionPtr revIDLastSave="0" documentId="8_{83EB8B63-4E88-4938-9F4B-9669048ED60E}" xr6:coauthVersionLast="47" xr6:coauthVersionMax="47" xr10:uidLastSave="{00000000-0000-0000-0000-000000000000}"/>
  <bookViews>
    <workbookView xWindow="-110" yWindow="-110" windowWidth="19420" windowHeight="11500" xr2:uid="{E6D95BD8-3CCB-434D-AD01-F7EC2A12AC6A}"/>
  </bookViews>
  <sheets>
    <sheet name="export (26)" sheetId="1" r:id="rId1"/>
  </sheets>
  <externalReferences>
    <externalReference r:id="rId2"/>
  </externalReferences>
  <definedNames>
    <definedName name="_xlnm._FilterDatabase" localSheetId="0" hidden="1">'export (26)'!$A$1:$R$1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4" i="1" l="1"/>
  <c r="J54" i="1"/>
  <c r="K54" i="1"/>
  <c r="L54" i="1"/>
  <c r="M54" i="1"/>
  <c r="N54" i="1"/>
  <c r="O54" i="1"/>
  <c r="I55" i="1"/>
  <c r="J55" i="1"/>
  <c r="K55" i="1"/>
  <c r="L55" i="1"/>
  <c r="M55" i="1"/>
  <c r="N55" i="1"/>
  <c r="O55" i="1"/>
  <c r="I45" i="1"/>
  <c r="J45" i="1"/>
  <c r="K45" i="1"/>
  <c r="L45" i="1"/>
  <c r="M45" i="1"/>
  <c r="N45" i="1"/>
  <c r="O45" i="1"/>
  <c r="I56" i="1"/>
  <c r="J56" i="1"/>
  <c r="K56" i="1"/>
  <c r="L56" i="1"/>
  <c r="M56" i="1"/>
  <c r="N56" i="1"/>
  <c r="O56" i="1"/>
  <c r="I57" i="1"/>
  <c r="J57" i="1"/>
  <c r="K57" i="1"/>
  <c r="L57" i="1"/>
  <c r="M57" i="1"/>
  <c r="N57" i="1"/>
  <c r="O57" i="1"/>
  <c r="I64" i="1"/>
  <c r="J64" i="1"/>
  <c r="K64" i="1"/>
  <c r="L64" i="1"/>
  <c r="M64" i="1"/>
  <c r="N64" i="1"/>
  <c r="O64" i="1"/>
  <c r="I65" i="1"/>
  <c r="J65" i="1"/>
  <c r="K65" i="1"/>
  <c r="L65" i="1"/>
  <c r="M65" i="1"/>
  <c r="N65" i="1"/>
  <c r="O65" i="1"/>
  <c r="I58" i="1"/>
  <c r="J58" i="1"/>
  <c r="K58" i="1"/>
  <c r="L58" i="1"/>
  <c r="M58" i="1"/>
  <c r="N58" i="1"/>
  <c r="O58" i="1"/>
  <c r="I46" i="1"/>
  <c r="J46" i="1"/>
  <c r="K46" i="1"/>
  <c r="L46" i="1"/>
  <c r="M46" i="1"/>
  <c r="N46" i="1"/>
  <c r="O46" i="1"/>
  <c r="I25" i="1"/>
  <c r="J25" i="1"/>
  <c r="K25" i="1"/>
  <c r="L25" i="1"/>
  <c r="M25" i="1"/>
  <c r="N25" i="1"/>
  <c r="O25" i="1"/>
  <c r="I59" i="1"/>
  <c r="J59" i="1"/>
  <c r="K59" i="1"/>
  <c r="L59" i="1"/>
  <c r="M59" i="1"/>
  <c r="N59" i="1"/>
  <c r="O59" i="1"/>
  <c r="I21" i="1"/>
  <c r="J21" i="1"/>
  <c r="K21" i="1"/>
  <c r="L21" i="1"/>
  <c r="M21" i="1"/>
  <c r="N21" i="1"/>
  <c r="O21" i="1"/>
  <c r="I47" i="1"/>
  <c r="J47" i="1"/>
  <c r="K47" i="1"/>
  <c r="L47" i="1"/>
  <c r="M47" i="1"/>
  <c r="N47" i="1"/>
  <c r="O47" i="1"/>
  <c r="I48" i="1"/>
  <c r="J48" i="1"/>
  <c r="K48" i="1"/>
  <c r="L48" i="1"/>
  <c r="M48" i="1"/>
  <c r="N48" i="1"/>
  <c r="O48" i="1"/>
  <c r="I3" i="1"/>
  <c r="J3" i="1"/>
  <c r="K3" i="1"/>
  <c r="L3" i="1"/>
  <c r="M3" i="1"/>
  <c r="N3" i="1"/>
  <c r="O3" i="1"/>
  <c r="I26" i="1"/>
  <c r="J26" i="1"/>
  <c r="K26" i="1"/>
  <c r="L26" i="1"/>
  <c r="M26" i="1"/>
  <c r="N26" i="1"/>
  <c r="O26" i="1"/>
  <c r="I18" i="1"/>
  <c r="J18" i="1"/>
  <c r="K18" i="1"/>
  <c r="L18" i="1"/>
  <c r="M18" i="1"/>
  <c r="N18" i="1"/>
  <c r="O18" i="1"/>
  <c r="I60" i="1"/>
  <c r="J60" i="1"/>
  <c r="K60" i="1"/>
  <c r="L60" i="1"/>
  <c r="M60" i="1"/>
  <c r="N60" i="1"/>
  <c r="O60" i="1"/>
  <c r="I27" i="1"/>
  <c r="J27" i="1"/>
  <c r="K27" i="1"/>
  <c r="L27" i="1"/>
  <c r="M27" i="1"/>
  <c r="N27" i="1"/>
  <c r="O27" i="1"/>
  <c r="I28" i="1"/>
  <c r="J28" i="1"/>
  <c r="K28" i="1"/>
  <c r="L28" i="1"/>
  <c r="M28" i="1"/>
  <c r="N28" i="1"/>
  <c r="O28" i="1"/>
  <c r="I49" i="1"/>
  <c r="J49" i="1"/>
  <c r="K49" i="1"/>
  <c r="L49" i="1"/>
  <c r="M49" i="1"/>
  <c r="N49" i="1"/>
  <c r="O49" i="1"/>
  <c r="I29" i="1"/>
  <c r="J29" i="1"/>
  <c r="K29" i="1"/>
  <c r="L29" i="1"/>
  <c r="M29" i="1"/>
  <c r="N29" i="1"/>
  <c r="O29" i="1"/>
  <c r="I61" i="1"/>
  <c r="J61" i="1"/>
  <c r="K61" i="1"/>
  <c r="L61" i="1"/>
  <c r="M61" i="1"/>
  <c r="N61" i="1"/>
  <c r="O61" i="1"/>
  <c r="I50" i="1"/>
  <c r="J50" i="1"/>
  <c r="K50" i="1"/>
  <c r="L50" i="1"/>
  <c r="M50" i="1"/>
  <c r="N50" i="1"/>
  <c r="O50" i="1"/>
  <c r="I66" i="1"/>
  <c r="J66" i="1"/>
  <c r="K66" i="1"/>
  <c r="L66" i="1"/>
  <c r="M66" i="1"/>
  <c r="N66" i="1"/>
  <c r="O66" i="1"/>
  <c r="I67" i="1"/>
  <c r="J67" i="1"/>
  <c r="K67" i="1"/>
  <c r="L67" i="1"/>
  <c r="M67" i="1"/>
  <c r="N67" i="1"/>
  <c r="O67" i="1"/>
  <c r="I68" i="1"/>
  <c r="J68" i="1"/>
  <c r="K68" i="1"/>
  <c r="L68" i="1"/>
  <c r="M68" i="1"/>
  <c r="N68" i="1"/>
  <c r="O68" i="1"/>
  <c r="I4" i="1"/>
  <c r="J4" i="1"/>
  <c r="K4" i="1"/>
  <c r="L4" i="1"/>
  <c r="M4" i="1"/>
  <c r="N4" i="1"/>
  <c r="O4" i="1"/>
  <c r="I30" i="1"/>
  <c r="J30" i="1"/>
  <c r="K30" i="1"/>
  <c r="L30" i="1"/>
  <c r="M30" i="1"/>
  <c r="N30" i="1"/>
  <c r="O30" i="1"/>
  <c r="I31" i="1"/>
  <c r="J31" i="1"/>
  <c r="K31" i="1"/>
  <c r="L31" i="1"/>
  <c r="M31" i="1"/>
  <c r="N31" i="1"/>
  <c r="O31" i="1"/>
  <c r="I51" i="1"/>
  <c r="J51" i="1"/>
  <c r="K51" i="1"/>
  <c r="L51" i="1"/>
  <c r="M51" i="1"/>
  <c r="N51" i="1"/>
  <c r="O51" i="1"/>
  <c r="I52" i="1"/>
  <c r="J52" i="1"/>
  <c r="K52" i="1"/>
  <c r="L52" i="1"/>
  <c r="M52" i="1"/>
  <c r="N52" i="1"/>
  <c r="O52" i="1"/>
  <c r="I32" i="1"/>
  <c r="J32" i="1"/>
  <c r="K32" i="1"/>
  <c r="L32" i="1"/>
  <c r="M32" i="1"/>
  <c r="N32" i="1"/>
  <c r="O32" i="1"/>
  <c r="I33" i="1"/>
  <c r="J33" i="1"/>
  <c r="K33" i="1"/>
  <c r="L33" i="1"/>
  <c r="M33" i="1"/>
  <c r="N33" i="1"/>
  <c r="O33" i="1"/>
  <c r="I34" i="1"/>
  <c r="J34" i="1"/>
  <c r="K34" i="1"/>
  <c r="L34" i="1"/>
  <c r="M34" i="1"/>
  <c r="N34" i="1"/>
  <c r="O34" i="1"/>
  <c r="I5" i="1"/>
  <c r="J5" i="1"/>
  <c r="K5" i="1"/>
  <c r="L5" i="1"/>
  <c r="M5" i="1"/>
  <c r="N5" i="1"/>
  <c r="O5" i="1"/>
  <c r="I53" i="1"/>
  <c r="J53" i="1"/>
  <c r="K53" i="1"/>
  <c r="L53" i="1"/>
  <c r="M53" i="1"/>
  <c r="N53" i="1"/>
  <c r="O53" i="1"/>
  <c r="I6" i="1"/>
  <c r="J6" i="1"/>
  <c r="K6" i="1"/>
  <c r="L6" i="1"/>
  <c r="M6" i="1"/>
  <c r="N6" i="1"/>
  <c r="O6" i="1"/>
  <c r="I35" i="1"/>
  <c r="J35" i="1"/>
  <c r="K35" i="1"/>
  <c r="L35" i="1"/>
  <c r="M35" i="1"/>
  <c r="N35" i="1"/>
  <c r="O35" i="1"/>
  <c r="I36" i="1"/>
  <c r="J36" i="1"/>
  <c r="K36" i="1"/>
  <c r="L36" i="1"/>
  <c r="M36" i="1"/>
  <c r="N36" i="1"/>
  <c r="O36" i="1"/>
  <c r="I37" i="1"/>
  <c r="J37" i="1"/>
  <c r="K37" i="1"/>
  <c r="L37" i="1"/>
  <c r="M37" i="1"/>
  <c r="N37" i="1"/>
  <c r="O37" i="1"/>
  <c r="I7" i="1"/>
  <c r="J7" i="1"/>
  <c r="K7" i="1"/>
  <c r="L7" i="1"/>
  <c r="M7" i="1"/>
  <c r="N7" i="1"/>
  <c r="O7" i="1"/>
  <c r="I8" i="1"/>
  <c r="J8" i="1"/>
  <c r="K8" i="1"/>
  <c r="L8" i="1"/>
  <c r="M8" i="1"/>
  <c r="N8" i="1"/>
  <c r="O8" i="1"/>
  <c r="I9" i="1"/>
  <c r="J9" i="1"/>
  <c r="K9" i="1"/>
  <c r="L9" i="1"/>
  <c r="M9" i="1"/>
  <c r="N9" i="1"/>
  <c r="O9" i="1"/>
  <c r="I10" i="1"/>
  <c r="J10" i="1"/>
  <c r="K10" i="1"/>
  <c r="L10" i="1"/>
  <c r="M10" i="1"/>
  <c r="N10" i="1"/>
  <c r="O10" i="1"/>
  <c r="I38" i="1"/>
  <c r="J38" i="1"/>
  <c r="K38" i="1"/>
  <c r="L38" i="1"/>
  <c r="M38" i="1"/>
  <c r="N38" i="1"/>
  <c r="O38" i="1"/>
  <c r="I62" i="1"/>
  <c r="J62" i="1"/>
  <c r="K62" i="1"/>
  <c r="L62" i="1"/>
  <c r="M62" i="1"/>
  <c r="N62" i="1"/>
  <c r="O62" i="1"/>
  <c r="I11" i="1"/>
  <c r="J11" i="1"/>
  <c r="K11" i="1"/>
  <c r="L11" i="1"/>
  <c r="M11" i="1"/>
  <c r="N11" i="1"/>
  <c r="O11" i="1"/>
  <c r="I19" i="1"/>
  <c r="J19" i="1"/>
  <c r="K19" i="1"/>
  <c r="L19" i="1"/>
  <c r="M19" i="1"/>
  <c r="N19" i="1"/>
  <c r="O19" i="1"/>
  <c r="I69" i="1"/>
  <c r="J69" i="1"/>
  <c r="K69" i="1"/>
  <c r="L69" i="1"/>
  <c r="M69" i="1"/>
  <c r="N69" i="1"/>
  <c r="O69" i="1"/>
  <c r="I70" i="1"/>
  <c r="J70" i="1"/>
  <c r="K70" i="1"/>
  <c r="L70" i="1"/>
  <c r="M70" i="1"/>
  <c r="N70" i="1"/>
  <c r="O70" i="1"/>
  <c r="I22" i="1"/>
  <c r="J22" i="1"/>
  <c r="K22" i="1"/>
  <c r="L22" i="1"/>
  <c r="M22" i="1"/>
  <c r="N22" i="1"/>
  <c r="O22" i="1"/>
  <c r="I71" i="1"/>
  <c r="J71" i="1"/>
  <c r="K71" i="1"/>
  <c r="L71" i="1"/>
  <c r="M71" i="1"/>
  <c r="N71" i="1"/>
  <c r="O71" i="1"/>
  <c r="I23" i="1"/>
  <c r="J23" i="1"/>
  <c r="K23" i="1"/>
  <c r="L23" i="1"/>
  <c r="M23" i="1"/>
  <c r="N23" i="1"/>
  <c r="O23" i="1"/>
  <c r="I20" i="1"/>
  <c r="J20" i="1"/>
  <c r="K20" i="1"/>
  <c r="L20" i="1"/>
  <c r="M20" i="1"/>
  <c r="N20" i="1"/>
  <c r="O20" i="1"/>
  <c r="I24" i="1"/>
  <c r="J24" i="1"/>
  <c r="K24" i="1"/>
  <c r="L24" i="1"/>
  <c r="M24" i="1"/>
  <c r="N24" i="1"/>
  <c r="O24" i="1"/>
  <c r="I39" i="1"/>
  <c r="J39" i="1"/>
  <c r="K39" i="1"/>
  <c r="L39" i="1"/>
  <c r="M39" i="1"/>
  <c r="N39" i="1"/>
  <c r="O39" i="1"/>
  <c r="I12" i="1"/>
  <c r="J12" i="1"/>
  <c r="K12" i="1"/>
  <c r="L12" i="1"/>
  <c r="M12" i="1"/>
  <c r="N12" i="1"/>
  <c r="O12" i="1"/>
  <c r="I13" i="1"/>
  <c r="J13" i="1"/>
  <c r="K13" i="1"/>
  <c r="L13" i="1"/>
  <c r="M13" i="1"/>
  <c r="N13" i="1"/>
  <c r="O13" i="1"/>
  <c r="I14" i="1"/>
  <c r="J14" i="1"/>
  <c r="K14" i="1"/>
  <c r="L14" i="1"/>
  <c r="M14" i="1"/>
  <c r="N14" i="1"/>
  <c r="O14" i="1"/>
  <c r="I15" i="1"/>
  <c r="J15" i="1"/>
  <c r="K15" i="1"/>
  <c r="L15" i="1"/>
  <c r="M15" i="1"/>
  <c r="N15" i="1"/>
  <c r="O15" i="1"/>
  <c r="I40" i="1"/>
  <c r="J40" i="1"/>
  <c r="K40" i="1"/>
  <c r="L40" i="1"/>
  <c r="M40" i="1"/>
  <c r="N40" i="1"/>
  <c r="O40" i="1"/>
  <c r="I16" i="1"/>
  <c r="J16" i="1"/>
  <c r="K16" i="1"/>
  <c r="L16" i="1"/>
  <c r="M16" i="1"/>
  <c r="N16" i="1"/>
  <c r="O16" i="1"/>
  <c r="I41" i="1"/>
  <c r="J41" i="1"/>
  <c r="K41" i="1"/>
  <c r="L41" i="1"/>
  <c r="M41" i="1"/>
  <c r="N41" i="1"/>
  <c r="O41" i="1"/>
  <c r="I42" i="1"/>
  <c r="J42" i="1"/>
  <c r="K42" i="1"/>
  <c r="L42" i="1"/>
  <c r="M42" i="1"/>
  <c r="N42" i="1"/>
  <c r="O42" i="1"/>
  <c r="I63" i="1"/>
  <c r="J63" i="1"/>
  <c r="K63" i="1"/>
  <c r="L63" i="1"/>
  <c r="M63" i="1"/>
  <c r="N63" i="1"/>
  <c r="O63" i="1"/>
  <c r="I43" i="1"/>
  <c r="J43" i="1"/>
  <c r="K43" i="1"/>
  <c r="L43" i="1"/>
  <c r="M43" i="1"/>
  <c r="N43" i="1"/>
  <c r="O43" i="1"/>
  <c r="I44" i="1"/>
  <c r="J44" i="1"/>
  <c r="K44" i="1"/>
  <c r="L44" i="1"/>
  <c r="M44" i="1"/>
  <c r="N44" i="1"/>
  <c r="O44" i="1"/>
  <c r="I72" i="1"/>
  <c r="J72" i="1"/>
  <c r="K72" i="1"/>
  <c r="L72" i="1"/>
  <c r="M72" i="1"/>
  <c r="N72" i="1"/>
  <c r="O72" i="1"/>
  <c r="I73" i="1"/>
  <c r="J73" i="1"/>
  <c r="K73" i="1"/>
  <c r="L73" i="1"/>
  <c r="M73" i="1"/>
  <c r="N73" i="1"/>
  <c r="O73" i="1"/>
  <c r="I17" i="1"/>
  <c r="J17" i="1"/>
  <c r="K17" i="1"/>
  <c r="L17" i="1"/>
  <c r="M17" i="1"/>
  <c r="N17" i="1"/>
  <c r="O17" i="1"/>
  <c r="I74" i="1"/>
  <c r="J74" i="1"/>
  <c r="K74" i="1"/>
  <c r="L74" i="1"/>
  <c r="M74" i="1"/>
  <c r="N74" i="1"/>
  <c r="O74" i="1"/>
  <c r="O2" i="1"/>
  <c r="N2" i="1"/>
  <c r="M2" i="1"/>
  <c r="L2" i="1"/>
  <c r="K2" i="1"/>
  <c r="J2" i="1"/>
  <c r="I2" i="1"/>
</calcChain>
</file>

<file path=xl/sharedStrings.xml><?xml version="1.0" encoding="utf-8"?>
<sst xmlns="http://schemas.openxmlformats.org/spreadsheetml/2006/main" count="424" uniqueCount="216">
  <si>
    <t>奖品名称</t>
  </si>
  <si>
    <t>奖品ID</t>
  </si>
  <si>
    <t>奖品添加时间</t>
  </si>
  <si>
    <t>ID编号</t>
  </si>
  <si>
    <t>用户名</t>
  </si>
  <si>
    <t>昵称</t>
  </si>
  <si>
    <t>兑换人</t>
  </si>
  <si>
    <t>当前状态</t>
  </si>
  <si>
    <t>【2026新年活动】米家蓝牙温湿度计兑换卷</t>
  </si>
  <si>
    <t>2025-12-29 09:39:02 </t>
  </si>
  <si>
    <t>白白的图图</t>
  </si>
  <si>
    <t>刘祺亮</t>
  </si>
  <si>
    <t>审核中</t>
  </si>
  <si>
    <t>[2026西币兑换]办公好物</t>
  </si>
  <si>
    <t>2025-12-23 10:00:01 </t>
  </si>
  <si>
    <t>chenyayc</t>
  </si>
  <si>
    <t>yayc</t>
  </si>
  <si>
    <t>罗华珍</t>
  </si>
  <si>
    <t>孙宁</t>
  </si>
  <si>
    <t>冬保暖男女护耳捂子防寒耳罩</t>
  </si>
  <si>
    <t>2023-10-11 15:09:53 </t>
  </si>
  <si>
    <t>海上漂1</t>
  </si>
  <si>
    <t>海上漂2</t>
  </si>
  <si>
    <t>豆豆</t>
  </si>
  <si>
    <t>旅行奢享五件套</t>
  </si>
  <si>
    <t>2025-01-07 16:55:13 </t>
  </si>
  <si>
    <t>找答案人机界面产品实用问答手册（电子版）</t>
  </si>
  <si>
    <t>2024-07-08 11:30:18 </t>
  </si>
  <si>
    <t>kimlim</t>
  </si>
  <si>
    <t>金光林</t>
  </si>
  <si>
    <t>得力（deli）手持式激光测距仪</t>
  </si>
  <si>
    <t>2023-09-14 16:06:12 </t>
  </si>
  <si>
    <t>lranbing</t>
  </si>
  <si>
    <t>刘宏伟</t>
  </si>
  <si>
    <t>【2026新年活动】LED折叠锂电台灯兑换卷</t>
  </si>
  <si>
    <t>2025-12-29 10:12:54 </t>
  </si>
  <si>
    <t>mp44</t>
  </si>
  <si>
    <t>MP44</t>
  </si>
  <si>
    <t>党金龙</t>
  </si>
  <si>
    <t>201609162N8P20</t>
  </si>
  <si>
    <t>安南</t>
  </si>
  <si>
    <t>崔晓楠</t>
  </si>
  <si>
    <t>timison</t>
  </si>
  <si>
    <t>和光同尘</t>
  </si>
  <si>
    <t>徐金</t>
  </si>
  <si>
    <t>石小飞</t>
  </si>
  <si>
    <t>沃品15W自带线移动电源</t>
  </si>
  <si>
    <t>2023-10-11 14:43:07 </t>
  </si>
  <si>
    <t>hrddzb</t>
  </si>
  <si>
    <t>aabbcc</t>
  </si>
  <si>
    <t>张雷</t>
  </si>
  <si>
    <t>有爱有光小夜灯套装</t>
  </si>
  <si>
    <t>2025-01-07 16:35:58 </t>
  </si>
  <si>
    <t>孓尐攵</t>
  </si>
  <si>
    <t>孙文</t>
  </si>
  <si>
    <t>哈林...</t>
  </si>
  <si>
    <t>刘博洋</t>
  </si>
  <si>
    <t>20170628Z2XXP2</t>
  </si>
  <si>
    <t>追忆1314</t>
  </si>
  <si>
    <t>魏德刚</t>
  </si>
  <si>
    <t>1847会员体验卡-7日卡（每人仅可兑1张）</t>
  </si>
  <si>
    <t>2025-03-10 22:18:23 </t>
  </si>
  <si>
    <t>WWDQK</t>
  </si>
  <si>
    <t>糊涂小电工</t>
  </si>
  <si>
    <t>刘红利</t>
  </si>
  <si>
    <t>【2026新年活动】1847三周年冰箱贴兑换卷</t>
  </si>
  <si>
    <t>2025-12-29 09:49:07 </t>
  </si>
  <si>
    <t>Kingdom.Yao</t>
  </si>
  <si>
    <t>姚雷</t>
  </si>
  <si>
    <t>氛围灯透明蓝牙音箱</t>
  </si>
  <si>
    <t>2023-10-11 14:36:03 </t>
  </si>
  <si>
    <t>panzhicheng0302</t>
  </si>
  <si>
    <t>往事随风去</t>
  </si>
  <si>
    <t>潘治成</t>
  </si>
  <si>
    <t>莘莘学子</t>
  </si>
  <si>
    <t>廖海龙</t>
  </si>
  <si>
    <t>[2026西币兑换]盲盒好物</t>
  </si>
  <si>
    <t>2025-12-23 10:08:03 </t>
  </si>
  <si>
    <t>shadow</t>
  </si>
  <si>
    <t>不停的学习</t>
  </si>
  <si>
    <t>张晓</t>
  </si>
  <si>
    <t>小熊宝宝</t>
  </si>
  <si>
    <t>陈文将</t>
  </si>
  <si>
    <t>手机用户20221121513912</t>
  </si>
  <si>
    <t>许伯林</t>
  </si>
  <si>
    <t>20220814X248FR</t>
  </si>
  <si>
    <t>手机用户20220814X248FR</t>
  </si>
  <si>
    <t>许凡凡</t>
  </si>
  <si>
    <t>手机用户20250315393411</t>
  </si>
  <si>
    <t>徐叔林</t>
  </si>
  <si>
    <t>202207238LJHFZ</t>
  </si>
  <si>
    <t>手机用户20220723NN4FZR</t>
  </si>
  <si>
    <t>柳凡辰</t>
  </si>
  <si>
    <t>55°设计师杯（高）</t>
  </si>
  <si>
    <t>2024-07-30 09:46:24 </t>
  </si>
  <si>
    <t>【2026新年活动】米家声波电动牙刷兑换卷</t>
  </si>
  <si>
    <t>2025-12-29 10:20:21 </t>
  </si>
  <si>
    <t>ztlyil</t>
  </si>
  <si>
    <t>自控龙龙</t>
  </si>
  <si>
    <t>刘义龙</t>
  </si>
  <si>
    <t>TKSMYHSJD</t>
  </si>
  <si>
    <t>徐鑫</t>
  </si>
  <si>
    <t>沃品 颈戴式运动蓝牙耳机</t>
  </si>
  <si>
    <t>2025-01-07 16:05:02 </t>
  </si>
  <si>
    <t>普瑞斯双层不锈钢珐琅杯</t>
  </si>
  <si>
    <t>2023-03-24 15:56:52 </t>
  </si>
  <si>
    <t>姜先生</t>
  </si>
  <si>
    <t>BEL TEMPO双肩背包，大，蓝色，扁平</t>
  </si>
  <si>
    <t>2024-07-30 10:33:41 </t>
  </si>
  <si>
    <t>yecao2006</t>
  </si>
  <si>
    <t>温业圳</t>
  </si>
  <si>
    <t>卡夫威尔 32件套家用工具箱套装</t>
  </si>
  <si>
    <t>2023-09-14 16:02:00 </t>
  </si>
  <si>
    <t>jiang969606</t>
  </si>
  <si>
    <t>一简</t>
  </si>
  <si>
    <t>江世成</t>
  </si>
  <si>
    <t>sata632</t>
  </si>
  <si>
    <t>艾星落尘</t>
  </si>
  <si>
    <t>罗兴铖</t>
  </si>
  <si>
    <t>绿竹</t>
  </si>
  <si>
    <t>黑猫警长W</t>
  </si>
  <si>
    <t>王平</t>
  </si>
  <si>
    <t>zhaoaron</t>
  </si>
  <si>
    <t>赵俊博</t>
  </si>
  <si>
    <t>酃柒叁陆</t>
  </si>
  <si>
    <t>常德</t>
  </si>
  <si>
    <t>duxiaokang20201993</t>
  </si>
  <si>
    <t>杜康</t>
  </si>
  <si>
    <t>w285329458</t>
  </si>
  <si>
    <t>天芯</t>
  </si>
  <si>
    <t>王小兰</t>
  </si>
  <si>
    <t>CoolCool的猪</t>
  </si>
  <si>
    <t>于长坤</t>
  </si>
  <si>
    <t>韩国现代 便携挂绳电源</t>
  </si>
  <si>
    <t>2022-09-23 09:56:53 </t>
  </si>
  <si>
    <t>long361186682</t>
  </si>
  <si>
    <t>飄飄然</t>
  </si>
  <si>
    <t>胡云龙</t>
  </si>
  <si>
    <t>vesapro</t>
  </si>
  <si>
    <t>锋言锋语</t>
  </si>
  <si>
    <t>王峰</t>
  </si>
  <si>
    <t>【2026新年活动】焖烧壶兑换卷</t>
  </si>
  <si>
    <t>2025-12-29 10:01:25 </t>
  </si>
  <si>
    <t>20200327D40082</t>
  </si>
  <si>
    <t>八月十五的两个西柚</t>
  </si>
  <si>
    <t>柴工</t>
  </si>
  <si>
    <t>找答案PLC产品实用问答手册（电子版）</t>
  </si>
  <si>
    <t>2024-07-08 10:57:45 </t>
  </si>
  <si>
    <t>yuxh22</t>
  </si>
  <si>
    <t>于二团</t>
  </si>
  <si>
    <t>【2026新年活动】欧米伽保温杯兑换卷</t>
  </si>
  <si>
    <t>2025-12-29 10:18:46 </t>
  </si>
  <si>
    <t>隐身人</t>
  </si>
  <si>
    <t>王先生</t>
  </si>
  <si>
    <t>许秀芬</t>
  </si>
  <si>
    <t>【2026新年活动】多功能手机支架兑换卷</t>
  </si>
  <si>
    <t>2025-12-29 09:45:40 </t>
  </si>
  <si>
    <t>星空2008</t>
  </si>
  <si>
    <t>张洪海</t>
  </si>
  <si>
    <t>西门子鼠标垫1847</t>
  </si>
  <si>
    <t>2021-05-15 14:52:03 </t>
  </si>
  <si>
    <t>Shyer</t>
  </si>
  <si>
    <t>伊默</t>
  </si>
  <si>
    <t>潘昱凡</t>
  </si>
  <si>
    <t>【2026新年活动】保暖加绒触屏手套兑换卷</t>
  </si>
  <si>
    <t>2025-12-29 09:42:11 </t>
  </si>
  <si>
    <t>sipueay</t>
  </si>
  <si>
    <t>席文潮</t>
  </si>
  <si>
    <t>找答案PLC和LOGO! 产品实用问答手册（电子版）</t>
  </si>
  <si>
    <t>2024-07-08 11:19:09 </t>
  </si>
  <si>
    <t>donganguosogou</t>
  </si>
  <si>
    <t>天体</t>
  </si>
  <si>
    <t>董安国</t>
  </si>
  <si>
    <t>找答案低压电器产品问答手册（电子版）</t>
  </si>
  <si>
    <t>2024-07-08 14:25:20 </t>
  </si>
  <si>
    <t>[体验课]《如何编写高效的可复用程序》30日课程体验卡</t>
  </si>
  <si>
    <t>2025-03-10 22:24:49 </t>
  </si>
  <si>
    <t>XQ1972</t>
  </si>
  <si>
    <t>XQYC</t>
  </si>
  <si>
    <t>戚先生</t>
  </si>
  <si>
    <t>手机用户20230406116632</t>
  </si>
  <si>
    <t>刘杰</t>
  </si>
  <si>
    <t>dancanhong</t>
  </si>
  <si>
    <t>monkey2018</t>
  </si>
  <si>
    <t>邓祖红</t>
  </si>
  <si>
    <t>罗杰昌</t>
  </si>
  <si>
    <t>yy_42</t>
  </si>
  <si>
    <t>1847三周年冰箱贴</t>
  </si>
  <si>
    <t>2024-07-17 11:11:53 </t>
  </si>
  <si>
    <t>西门扛把子</t>
  </si>
  <si>
    <t>杨仕林</t>
  </si>
  <si>
    <t>20200611FV8HD0</t>
  </si>
  <si>
    <t>天之笑笑</t>
  </si>
  <si>
    <t>夏春雷</t>
  </si>
  <si>
    <t>TITA X 停车号码牌</t>
  </si>
  <si>
    <t>2023-05-05 15:40:39 </t>
  </si>
  <si>
    <t>反转地球</t>
  </si>
  <si>
    <t>张云峰</t>
  </si>
  <si>
    <t>[2026西币兑换]出行好物</t>
  </si>
  <si>
    <t>2025-12-23 09:53:39 </t>
  </si>
  <si>
    <t>手机用户20230916224741</t>
  </si>
  <si>
    <t>雷姝</t>
  </si>
  <si>
    <t>dakaer</t>
  </si>
  <si>
    <t>dakar</t>
  </si>
  <si>
    <t>王海龙</t>
  </si>
  <si>
    <t>孙小毛</t>
  </si>
  <si>
    <t>joyce001</t>
  </si>
  <si>
    <t>笨笨笨笨</t>
  </si>
  <si>
    <t>陈西峰</t>
  </si>
  <si>
    <t>回答数</t>
  </si>
  <si>
    <t>提问数</t>
  </si>
  <si>
    <t>发帖数</t>
  </si>
  <si>
    <t>论坛经验</t>
  </si>
  <si>
    <t>找答案积分</t>
  </si>
  <si>
    <t>IsPrime</t>
  </si>
  <si>
    <t>VIPType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</si>
</sst>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E2E2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9"/>
        <bgColor theme="9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33" borderId="0" xfId="0" applyFill="1"/>
    <xf numFmtId="0" fontId="18" fillId="33" borderId="10" xfId="0" applyFont="1" applyFill="1" applyBorder="1" applyAlignment="1">
      <alignment wrapText="1"/>
    </xf>
    <xf numFmtId="0" fontId="0" fillId="34" borderId="0" xfId="0" applyFill="1"/>
    <xf numFmtId="0" fontId="18" fillId="34" borderId="10" xfId="0" applyFont="1" applyFill="1" applyBorder="1" applyAlignment="1">
      <alignment wrapText="1"/>
    </xf>
    <xf numFmtId="0" fontId="13" fillId="35" borderId="11" xfId="0" applyFont="1" applyFill="1" applyBorder="1"/>
    <xf numFmtId="0" fontId="13" fillId="35" borderId="12" xfId="0" applyFont="1" applyFill="1" applyBorder="1"/>
    <xf numFmtId="0" fontId="18" fillId="36" borderId="10" xfId="0" applyFont="1" applyFill="1" applyBorder="1" applyAlignment="1">
      <alignment wrapText="1"/>
    </xf>
    <xf numFmtId="0" fontId="0" fillId="36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npek01197\PowerBI\1847%20Report\MySupportCenter-CoinOperation\&#26368;&#36817;15&#22825;&#30003;&#35831;&#35199;&#24065;&#20817;&#22870;&#29992;&#25143;&#20449;&#24687;.xlsx" TargetMode="External"/><Relationship Id="rId1" Type="http://schemas.openxmlformats.org/officeDocument/2006/relationships/externalLinkPath" Target="file:///\\cnpek01197\PowerBI\1847%20Report\MySupportCenter-CoinOperation\&#26368;&#36817;15&#22825;&#30003;&#35831;&#35199;&#24065;&#20817;&#22870;&#29992;&#25143;&#20449;&#2468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uery1"/>
      <sheetName val="兑奖用户ID"/>
      <sheetName val="Sheet3"/>
    </sheetNames>
    <sheetDataSet>
      <sheetData sheetId="0">
        <row r="1">
          <cell r="B1" t="str">
            <v>用户ID</v>
          </cell>
          <cell r="C1" t="str">
            <v>回答数</v>
          </cell>
          <cell r="D1" t="str">
            <v>提问数</v>
          </cell>
          <cell r="E1" t="str">
            <v>发帖数</v>
          </cell>
          <cell r="F1" t="str">
            <v>论坛经验</v>
          </cell>
          <cell r="G1" t="str">
            <v>找答案积分</v>
          </cell>
          <cell r="H1" t="str">
            <v>IsPrime</v>
          </cell>
          <cell r="I1" t="str">
            <v>VIPType</v>
          </cell>
        </row>
        <row r="2">
          <cell r="B2">
            <v>440</v>
          </cell>
          <cell r="C2">
            <v>1077</v>
          </cell>
          <cell r="E2">
            <v>577</v>
          </cell>
          <cell r="F2">
            <v>24470</v>
          </cell>
          <cell r="G2">
            <v>36466</v>
          </cell>
          <cell r="H2">
            <v>1</v>
          </cell>
          <cell r="I2">
            <v>5</v>
          </cell>
        </row>
        <row r="3">
          <cell r="B3">
            <v>11999</v>
          </cell>
          <cell r="C3">
            <v>1</v>
          </cell>
          <cell r="E3">
            <v>81</v>
          </cell>
          <cell r="F3">
            <v>19343</v>
          </cell>
          <cell r="G3">
            <v>4314</v>
          </cell>
          <cell r="H3">
            <v>1</v>
          </cell>
          <cell r="I3">
            <v>3</v>
          </cell>
        </row>
        <row r="4">
          <cell r="B4">
            <v>15407</v>
          </cell>
          <cell r="D4">
            <v>5</v>
          </cell>
          <cell r="E4">
            <v>6</v>
          </cell>
          <cell r="F4">
            <v>1160</v>
          </cell>
          <cell r="G4">
            <v>836</v>
          </cell>
          <cell r="H4">
            <v>1</v>
          </cell>
          <cell r="I4">
            <v>2</v>
          </cell>
        </row>
        <row r="5">
          <cell r="B5">
            <v>17823</v>
          </cell>
          <cell r="C5">
            <v>7</v>
          </cell>
          <cell r="D5">
            <v>6</v>
          </cell>
          <cell r="E5">
            <v>39</v>
          </cell>
          <cell r="F5">
            <v>7725</v>
          </cell>
          <cell r="G5">
            <v>2349</v>
          </cell>
          <cell r="H5">
            <v>0</v>
          </cell>
          <cell r="I5">
            <v>3</v>
          </cell>
        </row>
        <row r="6">
          <cell r="B6">
            <v>21404</v>
          </cell>
          <cell r="E6">
            <v>13</v>
          </cell>
          <cell r="F6">
            <v>3096</v>
          </cell>
          <cell r="G6">
            <v>4052</v>
          </cell>
          <cell r="H6">
            <v>0</v>
          </cell>
          <cell r="I6">
            <v>2</v>
          </cell>
        </row>
        <row r="7">
          <cell r="B7">
            <v>47586</v>
          </cell>
          <cell r="C7">
            <v>3038</v>
          </cell>
          <cell r="D7">
            <v>26</v>
          </cell>
          <cell r="E7">
            <v>1310</v>
          </cell>
          <cell r="F7">
            <v>43335</v>
          </cell>
          <cell r="G7">
            <v>54615</v>
          </cell>
          <cell r="H7">
            <v>0</v>
          </cell>
          <cell r="I7">
            <v>5</v>
          </cell>
        </row>
        <row r="8">
          <cell r="B8">
            <v>47899</v>
          </cell>
          <cell r="C8">
            <v>219</v>
          </cell>
          <cell r="D8">
            <v>2</v>
          </cell>
          <cell r="E8">
            <v>156</v>
          </cell>
          <cell r="F8">
            <v>7765</v>
          </cell>
          <cell r="G8">
            <v>33985</v>
          </cell>
          <cell r="H8">
            <v>0</v>
          </cell>
          <cell r="I8">
            <v>3</v>
          </cell>
        </row>
        <row r="9">
          <cell r="B9">
            <v>58902</v>
          </cell>
          <cell r="F9">
            <v>931</v>
          </cell>
          <cell r="G9">
            <v>15546</v>
          </cell>
          <cell r="H9">
            <v>0</v>
          </cell>
          <cell r="I9">
            <v>1</v>
          </cell>
        </row>
        <row r="10">
          <cell r="B10">
            <v>61725</v>
          </cell>
          <cell r="C10">
            <v>42</v>
          </cell>
          <cell r="D10">
            <v>5</v>
          </cell>
          <cell r="E10">
            <v>157</v>
          </cell>
          <cell r="F10">
            <v>21448</v>
          </cell>
          <cell r="G10">
            <v>49154</v>
          </cell>
          <cell r="H10">
            <v>0</v>
          </cell>
          <cell r="I10">
            <v>3</v>
          </cell>
        </row>
        <row r="11">
          <cell r="B11">
            <v>64376</v>
          </cell>
          <cell r="C11">
            <v>179</v>
          </cell>
          <cell r="E11">
            <v>167</v>
          </cell>
          <cell r="F11">
            <v>5565</v>
          </cell>
          <cell r="G11">
            <v>9510</v>
          </cell>
          <cell r="H11">
            <v>0</v>
          </cell>
          <cell r="I11">
            <v>3</v>
          </cell>
        </row>
        <row r="12">
          <cell r="B12">
            <v>70699</v>
          </cell>
          <cell r="C12">
            <v>4</v>
          </cell>
          <cell r="F12">
            <v>2965</v>
          </cell>
          <cell r="G12">
            <v>7029</v>
          </cell>
          <cell r="H12">
            <v>0</v>
          </cell>
          <cell r="I12">
            <v>2</v>
          </cell>
        </row>
        <row r="13">
          <cell r="B13">
            <v>104653</v>
          </cell>
          <cell r="E13">
            <v>15</v>
          </cell>
          <cell r="F13">
            <v>3147</v>
          </cell>
          <cell r="G13">
            <v>9731</v>
          </cell>
          <cell r="H13">
            <v>0</v>
          </cell>
          <cell r="I13">
            <v>2</v>
          </cell>
        </row>
        <row r="14">
          <cell r="B14">
            <v>105079</v>
          </cell>
          <cell r="C14">
            <v>58</v>
          </cell>
          <cell r="D14">
            <v>13</v>
          </cell>
          <cell r="E14">
            <v>3</v>
          </cell>
          <cell r="F14">
            <v>18084</v>
          </cell>
          <cell r="G14">
            <v>81369</v>
          </cell>
          <cell r="H14">
            <v>0</v>
          </cell>
          <cell r="I14">
            <v>3</v>
          </cell>
        </row>
        <row r="15">
          <cell r="B15">
            <v>105518</v>
          </cell>
          <cell r="C15">
            <v>39</v>
          </cell>
          <cell r="D15">
            <v>12</v>
          </cell>
          <cell r="E15">
            <v>26</v>
          </cell>
          <cell r="F15">
            <v>6059</v>
          </cell>
          <cell r="G15">
            <v>7444</v>
          </cell>
          <cell r="H15">
            <v>0</v>
          </cell>
          <cell r="I15">
            <v>3</v>
          </cell>
        </row>
        <row r="16">
          <cell r="B16">
            <v>108805</v>
          </cell>
          <cell r="C16">
            <v>252</v>
          </cell>
          <cell r="E16">
            <v>3225</v>
          </cell>
          <cell r="F16">
            <v>28148</v>
          </cell>
          <cell r="G16">
            <v>43643</v>
          </cell>
          <cell r="H16">
            <v>0</v>
          </cell>
          <cell r="I16">
            <v>5</v>
          </cell>
        </row>
        <row r="17">
          <cell r="B17">
            <v>127830</v>
          </cell>
          <cell r="C17">
            <v>312</v>
          </cell>
          <cell r="D17">
            <v>22</v>
          </cell>
          <cell r="E17">
            <v>189</v>
          </cell>
          <cell r="F17">
            <v>6659</v>
          </cell>
          <cell r="G17">
            <v>15288</v>
          </cell>
          <cell r="H17">
            <v>0</v>
          </cell>
          <cell r="I17">
            <v>5</v>
          </cell>
        </row>
        <row r="18">
          <cell r="B18">
            <v>137935</v>
          </cell>
          <cell r="F18">
            <v>2050</v>
          </cell>
          <cell r="G18">
            <v>2339</v>
          </cell>
          <cell r="H18">
            <v>0</v>
          </cell>
          <cell r="I18">
            <v>1</v>
          </cell>
        </row>
        <row r="19">
          <cell r="B19">
            <v>138565</v>
          </cell>
          <cell r="C19">
            <v>1</v>
          </cell>
          <cell r="E19">
            <v>905</v>
          </cell>
          <cell r="F19">
            <v>26872</v>
          </cell>
          <cell r="G19">
            <v>2039</v>
          </cell>
          <cell r="H19">
            <v>1</v>
          </cell>
          <cell r="I19">
            <v>5</v>
          </cell>
        </row>
        <row r="20">
          <cell r="B20">
            <v>150467</v>
          </cell>
          <cell r="C20">
            <v>41</v>
          </cell>
          <cell r="E20">
            <v>271</v>
          </cell>
          <cell r="F20">
            <v>20789</v>
          </cell>
          <cell r="G20">
            <v>79501</v>
          </cell>
          <cell r="H20">
            <v>1</v>
          </cell>
          <cell r="I20">
            <v>5</v>
          </cell>
        </row>
        <row r="21">
          <cell r="B21">
            <v>164244</v>
          </cell>
          <cell r="C21">
            <v>7968</v>
          </cell>
          <cell r="D21">
            <v>7</v>
          </cell>
          <cell r="E21">
            <v>79</v>
          </cell>
          <cell r="F21">
            <v>17528</v>
          </cell>
          <cell r="G21">
            <v>353648</v>
          </cell>
          <cell r="H21">
            <v>1</v>
          </cell>
          <cell r="I21">
            <v>5</v>
          </cell>
        </row>
        <row r="22">
          <cell r="B22">
            <v>169728</v>
          </cell>
          <cell r="C22">
            <v>3</v>
          </cell>
          <cell r="D22">
            <v>2</v>
          </cell>
          <cell r="E22">
            <v>28</v>
          </cell>
          <cell r="F22">
            <v>3186</v>
          </cell>
          <cell r="G22">
            <v>1860</v>
          </cell>
          <cell r="H22">
            <v>0</v>
          </cell>
          <cell r="I22">
            <v>2</v>
          </cell>
        </row>
        <row r="23">
          <cell r="B23">
            <v>170832</v>
          </cell>
          <cell r="D23">
            <v>11</v>
          </cell>
          <cell r="F23">
            <v>190</v>
          </cell>
          <cell r="G23">
            <v>483</v>
          </cell>
          <cell r="H23">
            <v>0</v>
          </cell>
          <cell r="I23">
            <v>1</v>
          </cell>
        </row>
        <row r="24">
          <cell r="B24">
            <v>206117</v>
          </cell>
          <cell r="C24">
            <v>20</v>
          </cell>
          <cell r="D24">
            <v>24</v>
          </cell>
          <cell r="E24">
            <v>72</v>
          </cell>
          <cell r="F24">
            <v>4614</v>
          </cell>
          <cell r="G24">
            <v>3270</v>
          </cell>
          <cell r="H24">
            <v>0</v>
          </cell>
          <cell r="I24">
            <v>5</v>
          </cell>
        </row>
        <row r="25">
          <cell r="B25">
            <v>221477</v>
          </cell>
          <cell r="C25">
            <v>9</v>
          </cell>
          <cell r="D25">
            <v>7</v>
          </cell>
          <cell r="F25">
            <v>114</v>
          </cell>
          <cell r="G25">
            <v>292</v>
          </cell>
          <cell r="H25">
            <v>0</v>
          </cell>
          <cell r="I25">
            <v>1</v>
          </cell>
        </row>
        <row r="26">
          <cell r="B26">
            <v>265424</v>
          </cell>
          <cell r="C26">
            <v>7</v>
          </cell>
          <cell r="E26">
            <v>1</v>
          </cell>
          <cell r="F26">
            <v>1635</v>
          </cell>
          <cell r="G26">
            <v>24970</v>
          </cell>
          <cell r="H26">
            <v>0</v>
          </cell>
          <cell r="I26">
            <v>1</v>
          </cell>
        </row>
        <row r="27">
          <cell r="B27">
            <v>270349</v>
          </cell>
          <cell r="F27">
            <v>1401</v>
          </cell>
          <cell r="G27">
            <v>903</v>
          </cell>
          <cell r="H27">
            <v>1</v>
          </cell>
          <cell r="I27">
            <v>1</v>
          </cell>
        </row>
        <row r="28">
          <cell r="B28">
            <v>300705</v>
          </cell>
          <cell r="C28">
            <v>321</v>
          </cell>
          <cell r="D28">
            <v>3</v>
          </cell>
          <cell r="E28">
            <v>8</v>
          </cell>
          <cell r="F28">
            <v>535</v>
          </cell>
          <cell r="G28">
            <v>2752</v>
          </cell>
          <cell r="H28">
            <v>0</v>
          </cell>
          <cell r="I28">
            <v>5</v>
          </cell>
        </row>
        <row r="29">
          <cell r="B29">
            <v>301579</v>
          </cell>
          <cell r="C29">
            <v>3</v>
          </cell>
          <cell r="D29">
            <v>1</v>
          </cell>
          <cell r="E29">
            <v>111</v>
          </cell>
          <cell r="F29">
            <v>1764</v>
          </cell>
          <cell r="G29">
            <v>1523</v>
          </cell>
          <cell r="H29">
            <v>0</v>
          </cell>
          <cell r="I29">
            <v>5</v>
          </cell>
        </row>
        <row r="30">
          <cell r="B30">
            <v>329381</v>
          </cell>
          <cell r="C30">
            <v>8</v>
          </cell>
          <cell r="D30">
            <v>2</v>
          </cell>
          <cell r="E30">
            <v>4</v>
          </cell>
          <cell r="F30">
            <v>3495</v>
          </cell>
          <cell r="G30">
            <v>6118</v>
          </cell>
          <cell r="H30">
            <v>1</v>
          </cell>
          <cell r="I30">
            <v>2</v>
          </cell>
        </row>
        <row r="31">
          <cell r="B31">
            <v>335280</v>
          </cell>
          <cell r="C31">
            <v>2</v>
          </cell>
          <cell r="D31">
            <v>2</v>
          </cell>
          <cell r="E31">
            <v>6</v>
          </cell>
          <cell r="F31">
            <v>552</v>
          </cell>
          <cell r="G31">
            <v>450</v>
          </cell>
          <cell r="H31">
            <v>0</v>
          </cell>
          <cell r="I31">
            <v>2</v>
          </cell>
        </row>
        <row r="32">
          <cell r="B32">
            <v>341575</v>
          </cell>
          <cell r="C32">
            <v>33</v>
          </cell>
          <cell r="D32">
            <v>10</v>
          </cell>
          <cell r="E32">
            <v>385</v>
          </cell>
          <cell r="F32">
            <v>3049</v>
          </cell>
          <cell r="G32">
            <v>1345</v>
          </cell>
          <cell r="H32">
            <v>0</v>
          </cell>
          <cell r="I32">
            <v>5</v>
          </cell>
        </row>
        <row r="33">
          <cell r="B33">
            <v>344418</v>
          </cell>
          <cell r="C33">
            <v>218</v>
          </cell>
          <cell r="D33">
            <v>1</v>
          </cell>
          <cell r="E33">
            <v>222</v>
          </cell>
          <cell r="F33">
            <v>4863</v>
          </cell>
          <cell r="G33">
            <v>47807</v>
          </cell>
          <cell r="H33">
            <v>1</v>
          </cell>
          <cell r="I33">
            <v>5</v>
          </cell>
        </row>
        <row r="34">
          <cell r="B34">
            <v>348952</v>
          </cell>
          <cell r="C34">
            <v>72</v>
          </cell>
          <cell r="D34">
            <v>9</v>
          </cell>
          <cell r="E34">
            <v>47</v>
          </cell>
          <cell r="F34">
            <v>3373</v>
          </cell>
          <cell r="G34">
            <v>58409</v>
          </cell>
          <cell r="H34">
            <v>0</v>
          </cell>
          <cell r="I34">
            <v>5</v>
          </cell>
        </row>
        <row r="35">
          <cell r="B35">
            <v>350309</v>
          </cell>
          <cell r="C35">
            <v>1378</v>
          </cell>
          <cell r="D35">
            <v>3</v>
          </cell>
          <cell r="E35">
            <v>264</v>
          </cell>
          <cell r="F35">
            <v>5026</v>
          </cell>
          <cell r="G35">
            <v>60097</v>
          </cell>
          <cell r="H35">
            <v>1</v>
          </cell>
          <cell r="I35">
            <v>5</v>
          </cell>
        </row>
        <row r="36">
          <cell r="B36">
            <v>370654</v>
          </cell>
          <cell r="C36">
            <v>71</v>
          </cell>
          <cell r="E36">
            <v>289</v>
          </cell>
          <cell r="F36">
            <v>23085</v>
          </cell>
          <cell r="G36">
            <v>52326</v>
          </cell>
          <cell r="H36">
            <v>0</v>
          </cell>
          <cell r="I36">
            <v>5</v>
          </cell>
        </row>
        <row r="37">
          <cell r="B37">
            <v>449138</v>
          </cell>
          <cell r="C37">
            <v>37</v>
          </cell>
          <cell r="D37">
            <v>8</v>
          </cell>
          <cell r="E37">
            <v>44</v>
          </cell>
          <cell r="F37">
            <v>214</v>
          </cell>
          <cell r="G37">
            <v>417</v>
          </cell>
          <cell r="H37">
            <v>0</v>
          </cell>
          <cell r="I37">
            <v>3</v>
          </cell>
        </row>
        <row r="38">
          <cell r="B38">
            <v>451235</v>
          </cell>
          <cell r="C38">
            <v>1597</v>
          </cell>
          <cell r="D38">
            <v>21</v>
          </cell>
          <cell r="E38">
            <v>843</v>
          </cell>
          <cell r="F38">
            <v>7058</v>
          </cell>
          <cell r="G38">
            <v>22152</v>
          </cell>
          <cell r="H38">
            <v>0</v>
          </cell>
          <cell r="I38">
            <v>5</v>
          </cell>
        </row>
        <row r="39">
          <cell r="B39">
            <v>452278</v>
          </cell>
          <cell r="C39">
            <v>20</v>
          </cell>
          <cell r="D39">
            <v>2</v>
          </cell>
          <cell r="E39">
            <v>155</v>
          </cell>
          <cell r="F39">
            <v>5417</v>
          </cell>
          <cell r="G39">
            <v>32212</v>
          </cell>
          <cell r="H39">
            <v>0</v>
          </cell>
          <cell r="I39">
            <v>5</v>
          </cell>
        </row>
        <row r="40">
          <cell r="B40">
            <v>461020</v>
          </cell>
          <cell r="E40">
            <v>89</v>
          </cell>
          <cell r="F40">
            <v>926</v>
          </cell>
          <cell r="G40">
            <v>935</v>
          </cell>
          <cell r="H40">
            <v>0</v>
          </cell>
          <cell r="I40">
            <v>2</v>
          </cell>
        </row>
        <row r="41">
          <cell r="B41">
            <v>491859</v>
          </cell>
          <cell r="C41">
            <v>40</v>
          </cell>
          <cell r="D41">
            <v>1</v>
          </cell>
          <cell r="E41">
            <v>130</v>
          </cell>
          <cell r="F41">
            <v>1568</v>
          </cell>
          <cell r="G41">
            <v>15991</v>
          </cell>
          <cell r="H41">
            <v>0</v>
          </cell>
          <cell r="I41">
            <v>5</v>
          </cell>
        </row>
        <row r="42">
          <cell r="B42">
            <v>511532</v>
          </cell>
          <cell r="C42">
            <v>6</v>
          </cell>
          <cell r="E42">
            <v>153</v>
          </cell>
          <cell r="F42">
            <v>6557</v>
          </cell>
          <cell r="G42">
            <v>2808</v>
          </cell>
          <cell r="H42">
            <v>0</v>
          </cell>
          <cell r="I42">
            <v>3</v>
          </cell>
        </row>
        <row r="43">
          <cell r="B43">
            <v>593299</v>
          </cell>
          <cell r="C43">
            <v>24</v>
          </cell>
          <cell r="D43">
            <v>6</v>
          </cell>
          <cell r="E43">
            <v>32</v>
          </cell>
          <cell r="F43">
            <v>710</v>
          </cell>
          <cell r="G43">
            <v>1060</v>
          </cell>
          <cell r="H43">
            <v>0</v>
          </cell>
          <cell r="I43">
            <v>2</v>
          </cell>
        </row>
        <row r="44">
          <cell r="B44">
            <v>598892</v>
          </cell>
          <cell r="C44">
            <v>28</v>
          </cell>
          <cell r="D44">
            <v>10</v>
          </cell>
          <cell r="E44">
            <v>1016</v>
          </cell>
          <cell r="F44">
            <v>3276</v>
          </cell>
          <cell r="G44">
            <v>1424</v>
          </cell>
          <cell r="H44">
            <v>0</v>
          </cell>
          <cell r="I44">
            <v>5</v>
          </cell>
        </row>
        <row r="45">
          <cell r="B45">
            <v>600135</v>
          </cell>
          <cell r="C45">
            <v>4</v>
          </cell>
          <cell r="E45">
            <v>8</v>
          </cell>
          <cell r="F45">
            <v>661</v>
          </cell>
          <cell r="G45">
            <v>594</v>
          </cell>
          <cell r="H45">
            <v>0</v>
          </cell>
          <cell r="I45">
            <v>2</v>
          </cell>
        </row>
        <row r="46">
          <cell r="B46">
            <v>664680</v>
          </cell>
          <cell r="C46">
            <v>211</v>
          </cell>
          <cell r="E46">
            <v>3326</v>
          </cell>
          <cell r="F46">
            <v>28615</v>
          </cell>
          <cell r="G46">
            <v>67407</v>
          </cell>
          <cell r="H46">
            <v>1</v>
          </cell>
          <cell r="I46">
            <v>5</v>
          </cell>
        </row>
        <row r="47">
          <cell r="B47">
            <v>684253</v>
          </cell>
          <cell r="C47">
            <v>5</v>
          </cell>
          <cell r="E47">
            <v>48</v>
          </cell>
          <cell r="F47">
            <v>5089</v>
          </cell>
          <cell r="G47">
            <v>2147</v>
          </cell>
          <cell r="H47">
            <v>0</v>
          </cell>
          <cell r="I47">
            <v>1</v>
          </cell>
        </row>
        <row r="48">
          <cell r="B48">
            <v>693332</v>
          </cell>
          <cell r="C48">
            <v>6</v>
          </cell>
          <cell r="E48">
            <v>45</v>
          </cell>
          <cell r="F48">
            <v>5035</v>
          </cell>
          <cell r="G48">
            <v>2122</v>
          </cell>
          <cell r="H48">
            <v>0</v>
          </cell>
          <cell r="I48">
            <v>1</v>
          </cell>
        </row>
        <row r="49">
          <cell r="B49">
            <v>724161</v>
          </cell>
          <cell r="C49">
            <v>11</v>
          </cell>
          <cell r="D49">
            <v>67</v>
          </cell>
          <cell r="E49">
            <v>17</v>
          </cell>
          <cell r="F49">
            <v>269</v>
          </cell>
          <cell r="G49">
            <v>944</v>
          </cell>
          <cell r="H49">
            <v>0</v>
          </cell>
          <cell r="I49">
            <v>3</v>
          </cell>
        </row>
        <row r="50">
          <cell r="B50">
            <v>726684</v>
          </cell>
          <cell r="C50">
            <v>230</v>
          </cell>
          <cell r="D50">
            <v>29</v>
          </cell>
          <cell r="E50">
            <v>249</v>
          </cell>
          <cell r="F50">
            <v>735</v>
          </cell>
          <cell r="G50">
            <v>1352</v>
          </cell>
          <cell r="H50">
            <v>0</v>
          </cell>
          <cell r="I50">
            <v>5</v>
          </cell>
        </row>
        <row r="51">
          <cell r="B51">
            <v>759830</v>
          </cell>
          <cell r="C51">
            <v>7</v>
          </cell>
          <cell r="E51">
            <v>51</v>
          </cell>
          <cell r="F51">
            <v>4799</v>
          </cell>
          <cell r="G51">
            <v>2077</v>
          </cell>
          <cell r="H51">
            <v>0</v>
          </cell>
          <cell r="I51">
            <v>1</v>
          </cell>
        </row>
        <row r="52">
          <cell r="B52">
            <v>841836</v>
          </cell>
          <cell r="C52">
            <v>10</v>
          </cell>
          <cell r="D52">
            <v>60</v>
          </cell>
          <cell r="E52">
            <v>22</v>
          </cell>
          <cell r="F52">
            <v>30</v>
          </cell>
          <cell r="G52">
            <v>378</v>
          </cell>
          <cell r="H52">
            <v>0</v>
          </cell>
          <cell r="I52">
            <v>5</v>
          </cell>
        </row>
        <row r="53">
          <cell r="B53">
            <v>962435</v>
          </cell>
          <cell r="D53">
            <v>1</v>
          </cell>
          <cell r="E53">
            <v>6</v>
          </cell>
          <cell r="F53">
            <v>45</v>
          </cell>
          <cell r="G53">
            <v>76</v>
          </cell>
          <cell r="H53">
            <v>1</v>
          </cell>
          <cell r="I53">
            <v>2</v>
          </cell>
        </row>
        <row r="54">
          <cell r="B54">
            <v>967252</v>
          </cell>
          <cell r="C54">
            <v>1854</v>
          </cell>
          <cell r="D54">
            <v>12</v>
          </cell>
          <cell r="E54">
            <v>1006</v>
          </cell>
          <cell r="F54">
            <v>4078</v>
          </cell>
          <cell r="G54">
            <v>12393</v>
          </cell>
          <cell r="H54">
            <v>1</v>
          </cell>
          <cell r="I54">
            <v>5</v>
          </cell>
        </row>
        <row r="55">
          <cell r="B55">
            <v>1269379</v>
          </cell>
          <cell r="C55">
            <v>35</v>
          </cell>
          <cell r="D55">
            <v>4</v>
          </cell>
          <cell r="E55">
            <v>13</v>
          </cell>
          <cell r="F55">
            <v>101</v>
          </cell>
          <cell r="G55">
            <v>2382</v>
          </cell>
          <cell r="H55">
            <v>0</v>
          </cell>
          <cell r="I55">
            <v>2</v>
          </cell>
        </row>
        <row r="56">
          <cell r="B56">
            <v>1285071</v>
          </cell>
          <cell r="C56">
            <v>1</v>
          </cell>
          <cell r="D56">
            <v>1</v>
          </cell>
          <cell r="E56">
            <v>2</v>
          </cell>
          <cell r="F56">
            <v>44</v>
          </cell>
          <cell r="G56">
            <v>43</v>
          </cell>
          <cell r="H56">
            <v>0</v>
          </cell>
          <cell r="I56">
            <v>1</v>
          </cell>
        </row>
        <row r="57">
          <cell r="B57">
            <v>1402700</v>
          </cell>
          <cell r="C57">
            <v>4</v>
          </cell>
          <cell r="E57">
            <v>13</v>
          </cell>
          <cell r="F57">
            <v>2076</v>
          </cell>
          <cell r="G57">
            <v>649</v>
          </cell>
          <cell r="H57">
            <v>0</v>
          </cell>
          <cell r="I57">
            <v>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B1B2D-A562-45C6-9333-DE037C87EA2B}">
  <dimension ref="A1:O74"/>
  <sheetViews>
    <sheetView showGridLines="0" tabSelected="1" topLeftCell="A56" workbookViewId="0">
      <selection activeCell="F60" sqref="F60"/>
    </sheetView>
  </sheetViews>
  <sheetFormatPr defaultRowHeight="14.5" x14ac:dyDescent="0.35"/>
  <cols>
    <col min="1" max="1" width="34.90625" bestFit="1" customWidth="1"/>
    <col min="2" max="2" width="6.08984375" bestFit="1" customWidth="1"/>
    <col min="3" max="3" width="16.36328125" bestFit="1" customWidth="1"/>
    <col min="4" max="4" width="7.1796875" bestFit="1" customWidth="1"/>
    <col min="5" max="5" width="14.453125" bestFit="1" customWidth="1"/>
    <col min="6" max="6" width="21.6328125" bestFit="1" customWidth="1"/>
    <col min="7" max="7" width="6.26953125" bestFit="1" customWidth="1"/>
    <col min="8" max="8" width="8.08984375" bestFit="1" customWidth="1"/>
  </cols>
  <sheetData>
    <row r="1" spans="1:15" s="1" customForma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5" t="s">
        <v>209</v>
      </c>
      <c r="J1" s="5" t="s">
        <v>210</v>
      </c>
      <c r="K1" s="5" t="s">
        <v>211</v>
      </c>
      <c r="L1" s="5" t="s">
        <v>212</v>
      </c>
      <c r="M1" s="5" t="s">
        <v>213</v>
      </c>
      <c r="N1" s="5" t="s">
        <v>214</v>
      </c>
      <c r="O1" s="6" t="s">
        <v>215</v>
      </c>
    </row>
    <row r="2" spans="1:15" s="3" customFormat="1" ht="26.5" x14ac:dyDescent="0.35">
      <c r="A2" s="4" t="s">
        <v>198</v>
      </c>
      <c r="B2" s="4">
        <v>2120</v>
      </c>
      <c r="C2" s="4" t="s">
        <v>199</v>
      </c>
      <c r="D2" s="4">
        <v>967252</v>
      </c>
      <c r="E2" s="4">
        <v>20230916108516</v>
      </c>
      <c r="F2" s="4" t="s">
        <v>200</v>
      </c>
      <c r="G2" s="4" t="s">
        <v>201</v>
      </c>
      <c r="H2" s="4" t="s">
        <v>12</v>
      </c>
      <c r="I2" s="3">
        <f>VLOOKUP(D2,[1]Query1!$B:$I,2,0)</f>
        <v>1854</v>
      </c>
      <c r="J2" s="3">
        <f>VLOOKUP(D2,[1]Query1!$B:$I,3,0)</f>
        <v>12</v>
      </c>
      <c r="K2" s="3">
        <f>VLOOKUP(D2,[1]Query1!$B:$I,4,0)</f>
        <v>1006</v>
      </c>
      <c r="L2" s="3">
        <f>VLOOKUP(D2,[1]Query1!$B:$I,5,0)</f>
        <v>4078</v>
      </c>
      <c r="M2" s="3">
        <f>VLOOKUP(D2,[1]Query1!$B:$I,6,0)</f>
        <v>12393</v>
      </c>
      <c r="N2" s="3">
        <f>VLOOKUP(D2,[1]Query1!$B:$I,7,0)</f>
        <v>1</v>
      </c>
      <c r="O2" s="3">
        <f>VLOOKUP(D2,[1]Query1!$B:$I,8,0)</f>
        <v>5</v>
      </c>
    </row>
    <row r="3" spans="1:15" s="3" customFormat="1" ht="26.5" x14ac:dyDescent="0.35">
      <c r="A3" s="4" t="s">
        <v>34</v>
      </c>
      <c r="B3" s="4">
        <v>2131</v>
      </c>
      <c r="C3" s="4" t="s">
        <v>35</v>
      </c>
      <c r="D3" s="4">
        <v>350309</v>
      </c>
      <c r="E3" s="4">
        <v>20180119587447</v>
      </c>
      <c r="F3" s="4" t="s">
        <v>100</v>
      </c>
      <c r="G3" s="4" t="s">
        <v>101</v>
      </c>
      <c r="H3" s="4" t="s">
        <v>12</v>
      </c>
      <c r="I3" s="3">
        <f>VLOOKUP(D3,[1]Query1!$B:$I,2,0)</f>
        <v>1378</v>
      </c>
      <c r="J3" s="3">
        <f>VLOOKUP(D3,[1]Query1!$B:$I,3,0)</f>
        <v>3</v>
      </c>
      <c r="K3" s="3">
        <f>VLOOKUP(D3,[1]Query1!$B:$I,4,0)</f>
        <v>264</v>
      </c>
      <c r="L3" s="3">
        <f>VLOOKUP(D3,[1]Query1!$B:$I,5,0)</f>
        <v>5026</v>
      </c>
      <c r="M3" s="3">
        <f>VLOOKUP(D3,[1]Query1!$B:$I,6,0)</f>
        <v>60097</v>
      </c>
      <c r="N3" s="3">
        <f>VLOOKUP(D3,[1]Query1!$B:$I,7,0)</f>
        <v>1</v>
      </c>
      <c r="O3" s="3">
        <f>VLOOKUP(D3,[1]Query1!$B:$I,8,0)</f>
        <v>5</v>
      </c>
    </row>
    <row r="4" spans="1:15" s="3" customFormat="1" x14ac:dyDescent="0.35">
      <c r="A4" s="4" t="s">
        <v>93</v>
      </c>
      <c r="B4" s="4">
        <v>1990</v>
      </c>
      <c r="C4" s="4" t="s">
        <v>94</v>
      </c>
      <c r="D4" s="4">
        <v>350309</v>
      </c>
      <c r="E4" s="4">
        <v>20180119587447</v>
      </c>
      <c r="F4" s="4" t="s">
        <v>100</v>
      </c>
      <c r="G4" s="4" t="s">
        <v>101</v>
      </c>
      <c r="H4" s="4" t="s">
        <v>12</v>
      </c>
      <c r="I4" s="3">
        <f>VLOOKUP(D4,[1]Query1!$B:$I,2,0)</f>
        <v>1378</v>
      </c>
      <c r="J4" s="3">
        <f>VLOOKUP(D4,[1]Query1!$B:$I,3,0)</f>
        <v>3</v>
      </c>
      <c r="K4" s="3">
        <f>VLOOKUP(D4,[1]Query1!$B:$I,4,0)</f>
        <v>264</v>
      </c>
      <c r="L4" s="3">
        <f>VLOOKUP(D4,[1]Query1!$B:$I,5,0)</f>
        <v>5026</v>
      </c>
      <c r="M4" s="3">
        <f>VLOOKUP(D4,[1]Query1!$B:$I,6,0)</f>
        <v>60097</v>
      </c>
      <c r="N4" s="3">
        <f>VLOOKUP(D4,[1]Query1!$B:$I,7,0)</f>
        <v>1</v>
      </c>
      <c r="O4" s="3">
        <f>VLOOKUP(D4,[1]Query1!$B:$I,8,0)</f>
        <v>5</v>
      </c>
    </row>
    <row r="5" spans="1:15" s="3" customFormat="1" x14ac:dyDescent="0.35">
      <c r="A5" s="4" t="s">
        <v>19</v>
      </c>
      <c r="B5" s="4">
        <v>1843</v>
      </c>
      <c r="C5" s="4" t="s">
        <v>20</v>
      </c>
      <c r="D5" s="4">
        <v>138565</v>
      </c>
      <c r="E5" s="4" t="s">
        <v>138</v>
      </c>
      <c r="F5" s="4" t="s">
        <v>139</v>
      </c>
      <c r="G5" s="4" t="s">
        <v>140</v>
      </c>
      <c r="H5" s="4" t="s">
        <v>12</v>
      </c>
      <c r="I5" s="3">
        <f>VLOOKUP(D5,[1]Query1!$B:$I,2,0)</f>
        <v>1</v>
      </c>
      <c r="J5" s="3">
        <f>VLOOKUP(D5,[1]Query1!$B:$I,3,0)</f>
        <v>0</v>
      </c>
      <c r="K5" s="3">
        <f>VLOOKUP(D5,[1]Query1!$B:$I,4,0)</f>
        <v>905</v>
      </c>
      <c r="L5" s="3">
        <f>VLOOKUP(D5,[1]Query1!$B:$I,5,0)</f>
        <v>26872</v>
      </c>
      <c r="M5" s="3">
        <f>VLOOKUP(D5,[1]Query1!$B:$I,6,0)</f>
        <v>2039</v>
      </c>
      <c r="N5" s="3">
        <f>VLOOKUP(D5,[1]Query1!$B:$I,7,0)</f>
        <v>1</v>
      </c>
      <c r="O5" s="3">
        <f>VLOOKUP(D5,[1]Query1!$B:$I,8,0)</f>
        <v>5</v>
      </c>
    </row>
    <row r="6" spans="1:15" s="3" customFormat="1" x14ac:dyDescent="0.35">
      <c r="A6" s="4" t="s">
        <v>111</v>
      </c>
      <c r="B6" s="4">
        <v>1829</v>
      </c>
      <c r="C6" s="4" t="s">
        <v>112</v>
      </c>
      <c r="D6" s="4">
        <v>150467</v>
      </c>
      <c r="E6" s="4" t="s">
        <v>119</v>
      </c>
      <c r="F6" s="4" t="s">
        <v>120</v>
      </c>
      <c r="G6" s="4" t="s">
        <v>121</v>
      </c>
      <c r="H6" s="4" t="s">
        <v>12</v>
      </c>
      <c r="I6" s="3">
        <f>VLOOKUP(D6,[1]Query1!$B:$I,2,0)</f>
        <v>41</v>
      </c>
      <c r="J6" s="3">
        <f>VLOOKUP(D6,[1]Query1!$B:$I,3,0)</f>
        <v>0</v>
      </c>
      <c r="K6" s="3">
        <f>VLOOKUP(D6,[1]Query1!$B:$I,4,0)</f>
        <v>271</v>
      </c>
      <c r="L6" s="3">
        <f>VLOOKUP(D6,[1]Query1!$B:$I,5,0)</f>
        <v>20789</v>
      </c>
      <c r="M6" s="3">
        <f>VLOOKUP(D6,[1]Query1!$B:$I,6,0)</f>
        <v>79501</v>
      </c>
      <c r="N6" s="3">
        <f>VLOOKUP(D6,[1]Query1!$B:$I,7,0)</f>
        <v>1</v>
      </c>
      <c r="O6" s="3">
        <f>VLOOKUP(D6,[1]Query1!$B:$I,8,0)</f>
        <v>5</v>
      </c>
    </row>
    <row r="7" spans="1:15" s="3" customFormat="1" x14ac:dyDescent="0.35">
      <c r="A7" s="4" t="s">
        <v>111</v>
      </c>
      <c r="B7" s="4">
        <v>1829</v>
      </c>
      <c r="C7" s="4" t="s">
        <v>112</v>
      </c>
      <c r="D7" s="4">
        <v>164244</v>
      </c>
      <c r="E7" s="4" t="s">
        <v>131</v>
      </c>
      <c r="F7" s="4" t="s">
        <v>131</v>
      </c>
      <c r="G7" s="4" t="s">
        <v>132</v>
      </c>
      <c r="H7" s="4" t="s">
        <v>12</v>
      </c>
      <c r="I7" s="3">
        <f>VLOOKUP(D7,[1]Query1!$B:$I,2,0)</f>
        <v>7968</v>
      </c>
      <c r="J7" s="3">
        <f>VLOOKUP(D7,[1]Query1!$B:$I,3,0)</f>
        <v>7</v>
      </c>
      <c r="K7" s="3">
        <f>VLOOKUP(D7,[1]Query1!$B:$I,4,0)</f>
        <v>79</v>
      </c>
      <c r="L7" s="3">
        <f>VLOOKUP(D7,[1]Query1!$B:$I,5,0)</f>
        <v>17528</v>
      </c>
      <c r="M7" s="3">
        <f>VLOOKUP(D7,[1]Query1!$B:$I,6,0)</f>
        <v>353648</v>
      </c>
      <c r="N7" s="3">
        <f>VLOOKUP(D7,[1]Query1!$B:$I,7,0)</f>
        <v>1</v>
      </c>
      <c r="O7" s="3">
        <f>VLOOKUP(D7,[1]Query1!$B:$I,8,0)</f>
        <v>5</v>
      </c>
    </row>
    <row r="8" spans="1:15" s="3" customFormat="1" x14ac:dyDescent="0.35">
      <c r="A8" s="4" t="s">
        <v>111</v>
      </c>
      <c r="B8" s="4">
        <v>1829</v>
      </c>
      <c r="C8" s="4" t="s">
        <v>112</v>
      </c>
      <c r="D8" s="4">
        <v>164244</v>
      </c>
      <c r="E8" s="4" t="s">
        <v>131</v>
      </c>
      <c r="F8" s="4" t="s">
        <v>131</v>
      </c>
      <c r="G8" s="4" t="s">
        <v>132</v>
      </c>
      <c r="H8" s="4" t="s">
        <v>12</v>
      </c>
      <c r="I8" s="3">
        <f>VLOOKUP(D8,[1]Query1!$B:$I,2,0)</f>
        <v>7968</v>
      </c>
      <c r="J8" s="3">
        <f>VLOOKUP(D8,[1]Query1!$B:$I,3,0)</f>
        <v>7</v>
      </c>
      <c r="K8" s="3">
        <f>VLOOKUP(D8,[1]Query1!$B:$I,4,0)</f>
        <v>79</v>
      </c>
      <c r="L8" s="3">
        <f>VLOOKUP(D8,[1]Query1!$B:$I,5,0)</f>
        <v>17528</v>
      </c>
      <c r="M8" s="3">
        <f>VLOOKUP(D8,[1]Query1!$B:$I,6,0)</f>
        <v>353648</v>
      </c>
      <c r="N8" s="3">
        <f>VLOOKUP(D8,[1]Query1!$B:$I,7,0)</f>
        <v>1</v>
      </c>
      <c r="O8" s="3">
        <f>VLOOKUP(D8,[1]Query1!$B:$I,8,0)</f>
        <v>5</v>
      </c>
    </row>
    <row r="9" spans="1:15" s="3" customFormat="1" x14ac:dyDescent="0.35">
      <c r="A9" s="4" t="s">
        <v>111</v>
      </c>
      <c r="B9" s="4">
        <v>1829</v>
      </c>
      <c r="C9" s="4" t="s">
        <v>112</v>
      </c>
      <c r="D9" s="4">
        <v>164244</v>
      </c>
      <c r="E9" s="4" t="s">
        <v>131</v>
      </c>
      <c r="F9" s="4" t="s">
        <v>131</v>
      </c>
      <c r="G9" s="4" t="s">
        <v>132</v>
      </c>
      <c r="H9" s="4" t="s">
        <v>12</v>
      </c>
      <c r="I9" s="3">
        <f>VLOOKUP(D9,[1]Query1!$B:$I,2,0)</f>
        <v>7968</v>
      </c>
      <c r="J9" s="3">
        <f>VLOOKUP(D9,[1]Query1!$B:$I,3,0)</f>
        <v>7</v>
      </c>
      <c r="K9" s="3">
        <f>VLOOKUP(D9,[1]Query1!$B:$I,4,0)</f>
        <v>79</v>
      </c>
      <c r="L9" s="3">
        <f>VLOOKUP(D9,[1]Query1!$B:$I,5,0)</f>
        <v>17528</v>
      </c>
      <c r="M9" s="3">
        <f>VLOOKUP(D9,[1]Query1!$B:$I,6,0)</f>
        <v>353648</v>
      </c>
      <c r="N9" s="3">
        <f>VLOOKUP(D9,[1]Query1!$B:$I,7,0)</f>
        <v>1</v>
      </c>
      <c r="O9" s="3">
        <f>VLOOKUP(D9,[1]Query1!$B:$I,8,0)</f>
        <v>5</v>
      </c>
    </row>
    <row r="10" spans="1:15" s="3" customFormat="1" x14ac:dyDescent="0.35">
      <c r="A10" s="4" t="s">
        <v>30</v>
      </c>
      <c r="B10" s="4">
        <v>1830</v>
      </c>
      <c r="C10" s="4" t="s">
        <v>31</v>
      </c>
      <c r="D10" s="4">
        <v>440</v>
      </c>
      <c r="E10" s="4" t="s">
        <v>32</v>
      </c>
      <c r="F10" s="4" t="s">
        <v>32</v>
      </c>
      <c r="G10" s="4" t="s">
        <v>33</v>
      </c>
      <c r="H10" s="4" t="s">
        <v>12</v>
      </c>
      <c r="I10" s="3">
        <f>VLOOKUP(D10,[1]Query1!$B:$I,2,0)</f>
        <v>1077</v>
      </c>
      <c r="J10" s="3">
        <f>VLOOKUP(D10,[1]Query1!$B:$I,3,0)</f>
        <v>0</v>
      </c>
      <c r="K10" s="3">
        <f>VLOOKUP(D10,[1]Query1!$B:$I,4,0)</f>
        <v>577</v>
      </c>
      <c r="L10" s="3">
        <f>VLOOKUP(D10,[1]Query1!$B:$I,5,0)</f>
        <v>24470</v>
      </c>
      <c r="M10" s="3">
        <f>VLOOKUP(D10,[1]Query1!$B:$I,6,0)</f>
        <v>36466</v>
      </c>
      <c r="N10" s="3">
        <f>VLOOKUP(D10,[1]Query1!$B:$I,7,0)</f>
        <v>1</v>
      </c>
      <c r="O10" s="3">
        <f>VLOOKUP(D10,[1]Query1!$B:$I,8,0)</f>
        <v>5</v>
      </c>
    </row>
    <row r="11" spans="1:15" s="3" customFormat="1" x14ac:dyDescent="0.35">
      <c r="A11" s="4" t="s">
        <v>30</v>
      </c>
      <c r="B11" s="4">
        <v>1830</v>
      </c>
      <c r="C11" s="4" t="s">
        <v>31</v>
      </c>
      <c r="D11" s="4">
        <v>344418</v>
      </c>
      <c r="E11" s="4">
        <v>20171201596365</v>
      </c>
      <c r="F11" s="4" t="s">
        <v>53</v>
      </c>
      <c r="G11" s="4" t="s">
        <v>54</v>
      </c>
      <c r="H11" s="4" t="s">
        <v>12</v>
      </c>
      <c r="I11" s="3">
        <f>VLOOKUP(D11,[1]Query1!$B:$I,2,0)</f>
        <v>218</v>
      </c>
      <c r="J11" s="3">
        <f>VLOOKUP(D11,[1]Query1!$B:$I,3,0)</f>
        <v>1</v>
      </c>
      <c r="K11" s="3">
        <f>VLOOKUP(D11,[1]Query1!$B:$I,4,0)</f>
        <v>222</v>
      </c>
      <c r="L11" s="3">
        <f>VLOOKUP(D11,[1]Query1!$B:$I,5,0)</f>
        <v>4863</v>
      </c>
      <c r="M11" s="3">
        <f>VLOOKUP(D11,[1]Query1!$B:$I,6,0)</f>
        <v>47807</v>
      </c>
      <c r="N11" s="3">
        <f>VLOOKUP(D11,[1]Query1!$B:$I,7,0)</f>
        <v>1</v>
      </c>
      <c r="O11" s="3">
        <f>VLOOKUP(D11,[1]Query1!$B:$I,8,0)</f>
        <v>5</v>
      </c>
    </row>
    <row r="12" spans="1:15" s="3" customFormat="1" x14ac:dyDescent="0.35">
      <c r="A12" s="4" t="s">
        <v>104</v>
      </c>
      <c r="B12" s="4">
        <v>1804</v>
      </c>
      <c r="C12" s="4" t="s">
        <v>105</v>
      </c>
      <c r="D12" s="4">
        <v>664680</v>
      </c>
      <c r="E12" s="4">
        <v>20220615244728</v>
      </c>
      <c r="F12" s="4">
        <v>615317263</v>
      </c>
      <c r="G12" s="4" t="s">
        <v>106</v>
      </c>
      <c r="H12" s="4" t="s">
        <v>12</v>
      </c>
      <c r="I12" s="3">
        <f>VLOOKUP(D12,[1]Query1!$B:$I,2,0)</f>
        <v>211</v>
      </c>
      <c r="J12" s="3">
        <f>VLOOKUP(D12,[1]Query1!$B:$I,3,0)</f>
        <v>0</v>
      </c>
      <c r="K12" s="3">
        <f>VLOOKUP(D12,[1]Query1!$B:$I,4,0)</f>
        <v>3326</v>
      </c>
      <c r="L12" s="3">
        <f>VLOOKUP(D12,[1]Query1!$B:$I,5,0)</f>
        <v>28615</v>
      </c>
      <c r="M12" s="3">
        <f>VLOOKUP(D12,[1]Query1!$B:$I,6,0)</f>
        <v>67407</v>
      </c>
      <c r="N12" s="3">
        <f>VLOOKUP(D12,[1]Query1!$B:$I,7,0)</f>
        <v>1</v>
      </c>
      <c r="O12" s="3">
        <f>VLOOKUP(D12,[1]Query1!$B:$I,8,0)</f>
        <v>5</v>
      </c>
    </row>
    <row r="13" spans="1:15" s="3" customFormat="1" x14ac:dyDescent="0.35">
      <c r="A13" s="4" t="s">
        <v>104</v>
      </c>
      <c r="B13" s="4">
        <v>1804</v>
      </c>
      <c r="C13" s="4" t="s">
        <v>105</v>
      </c>
      <c r="D13" s="4">
        <v>664680</v>
      </c>
      <c r="E13" s="4">
        <v>20220615244728</v>
      </c>
      <c r="F13" s="4">
        <v>615317263</v>
      </c>
      <c r="G13" s="4" t="s">
        <v>106</v>
      </c>
      <c r="H13" s="4" t="s">
        <v>12</v>
      </c>
      <c r="I13" s="3">
        <f>VLOOKUP(D13,[1]Query1!$B:$I,2,0)</f>
        <v>211</v>
      </c>
      <c r="J13" s="3">
        <f>VLOOKUP(D13,[1]Query1!$B:$I,3,0)</f>
        <v>0</v>
      </c>
      <c r="K13" s="3">
        <f>VLOOKUP(D13,[1]Query1!$B:$I,4,0)</f>
        <v>3326</v>
      </c>
      <c r="L13" s="3">
        <f>VLOOKUP(D13,[1]Query1!$B:$I,5,0)</f>
        <v>28615</v>
      </c>
      <c r="M13" s="3">
        <f>VLOOKUP(D13,[1]Query1!$B:$I,6,0)</f>
        <v>67407</v>
      </c>
      <c r="N13" s="3">
        <f>VLOOKUP(D13,[1]Query1!$B:$I,7,0)</f>
        <v>1</v>
      </c>
      <c r="O13" s="3">
        <f>VLOOKUP(D13,[1]Query1!$B:$I,8,0)</f>
        <v>5</v>
      </c>
    </row>
    <row r="14" spans="1:15" s="3" customFormat="1" x14ac:dyDescent="0.35">
      <c r="A14" s="4" t="s">
        <v>104</v>
      </c>
      <c r="B14" s="4">
        <v>1804</v>
      </c>
      <c r="C14" s="4" t="s">
        <v>105</v>
      </c>
      <c r="D14" s="4">
        <v>664680</v>
      </c>
      <c r="E14" s="4">
        <v>20220615244728</v>
      </c>
      <c r="F14" s="4">
        <v>615317263</v>
      </c>
      <c r="G14" s="4" t="s">
        <v>106</v>
      </c>
      <c r="H14" s="4" t="s">
        <v>12</v>
      </c>
      <c r="I14" s="3">
        <f>VLOOKUP(D14,[1]Query1!$B:$I,2,0)</f>
        <v>211</v>
      </c>
      <c r="J14" s="3">
        <f>VLOOKUP(D14,[1]Query1!$B:$I,3,0)</f>
        <v>0</v>
      </c>
      <c r="K14" s="3">
        <f>VLOOKUP(D14,[1]Query1!$B:$I,4,0)</f>
        <v>3326</v>
      </c>
      <c r="L14" s="3">
        <f>VLOOKUP(D14,[1]Query1!$B:$I,5,0)</f>
        <v>28615</v>
      </c>
      <c r="M14" s="3">
        <f>VLOOKUP(D14,[1]Query1!$B:$I,6,0)</f>
        <v>67407</v>
      </c>
      <c r="N14" s="3">
        <f>VLOOKUP(D14,[1]Query1!$B:$I,7,0)</f>
        <v>1</v>
      </c>
      <c r="O14" s="3">
        <f>VLOOKUP(D14,[1]Query1!$B:$I,8,0)</f>
        <v>5</v>
      </c>
    </row>
    <row r="15" spans="1:15" s="3" customFormat="1" x14ac:dyDescent="0.35">
      <c r="A15" s="4" t="s">
        <v>51</v>
      </c>
      <c r="B15" s="4">
        <v>2054</v>
      </c>
      <c r="C15" s="4" t="s">
        <v>52</v>
      </c>
      <c r="D15" s="4">
        <v>344418</v>
      </c>
      <c r="E15" s="4">
        <v>20171201596365</v>
      </c>
      <c r="F15" s="4" t="s">
        <v>53</v>
      </c>
      <c r="G15" s="4" t="s">
        <v>54</v>
      </c>
      <c r="H15" s="4" t="s">
        <v>12</v>
      </c>
      <c r="I15" s="3">
        <f>VLOOKUP(D15,[1]Query1!$B:$I,2,0)</f>
        <v>218</v>
      </c>
      <c r="J15" s="3">
        <f>VLOOKUP(D15,[1]Query1!$B:$I,3,0)</f>
        <v>1</v>
      </c>
      <c r="K15" s="3">
        <f>VLOOKUP(D15,[1]Query1!$B:$I,4,0)</f>
        <v>222</v>
      </c>
      <c r="L15" s="3">
        <f>VLOOKUP(D15,[1]Query1!$B:$I,5,0)</f>
        <v>4863</v>
      </c>
      <c r="M15" s="3">
        <f>VLOOKUP(D15,[1]Query1!$B:$I,6,0)</f>
        <v>47807</v>
      </c>
      <c r="N15" s="3">
        <f>VLOOKUP(D15,[1]Query1!$B:$I,7,0)</f>
        <v>1</v>
      </c>
      <c r="O15" s="3">
        <f>VLOOKUP(D15,[1]Query1!$B:$I,8,0)</f>
        <v>5</v>
      </c>
    </row>
    <row r="16" spans="1:15" s="3" customFormat="1" x14ac:dyDescent="0.35">
      <c r="A16" s="4" t="s">
        <v>102</v>
      </c>
      <c r="B16" s="4">
        <v>2039</v>
      </c>
      <c r="C16" s="4" t="s">
        <v>103</v>
      </c>
      <c r="D16" s="4">
        <v>350309</v>
      </c>
      <c r="E16" s="4">
        <v>20180119587447</v>
      </c>
      <c r="F16" s="4" t="s">
        <v>100</v>
      </c>
      <c r="G16" s="4" t="s">
        <v>101</v>
      </c>
      <c r="H16" s="4" t="s">
        <v>12</v>
      </c>
      <c r="I16" s="3">
        <f>VLOOKUP(D16,[1]Query1!$B:$I,2,0)</f>
        <v>1378</v>
      </c>
      <c r="J16" s="3">
        <f>VLOOKUP(D16,[1]Query1!$B:$I,3,0)</f>
        <v>3</v>
      </c>
      <c r="K16" s="3">
        <f>VLOOKUP(D16,[1]Query1!$B:$I,4,0)</f>
        <v>264</v>
      </c>
      <c r="L16" s="3">
        <f>VLOOKUP(D16,[1]Query1!$B:$I,5,0)</f>
        <v>5026</v>
      </c>
      <c r="M16" s="3">
        <f>VLOOKUP(D16,[1]Query1!$B:$I,6,0)</f>
        <v>60097</v>
      </c>
      <c r="N16" s="3">
        <f>VLOOKUP(D16,[1]Query1!$B:$I,7,0)</f>
        <v>1</v>
      </c>
      <c r="O16" s="3">
        <f>VLOOKUP(D16,[1]Query1!$B:$I,8,0)</f>
        <v>5</v>
      </c>
    </row>
    <row r="17" spans="1:15" s="3" customFormat="1" x14ac:dyDescent="0.35">
      <c r="A17" s="4" t="s">
        <v>159</v>
      </c>
      <c r="B17" s="4">
        <v>1621</v>
      </c>
      <c r="C17" s="4" t="s">
        <v>160</v>
      </c>
      <c r="D17" s="4">
        <v>11999</v>
      </c>
      <c r="E17" s="4" t="s">
        <v>161</v>
      </c>
      <c r="F17" s="4" t="s">
        <v>162</v>
      </c>
      <c r="G17" s="4" t="s">
        <v>163</v>
      </c>
      <c r="H17" s="4" t="s">
        <v>12</v>
      </c>
      <c r="I17" s="3">
        <f>VLOOKUP(D17,[1]Query1!$B:$I,2,0)</f>
        <v>1</v>
      </c>
      <c r="J17" s="3">
        <f>VLOOKUP(D17,[1]Query1!$B:$I,3,0)</f>
        <v>0</v>
      </c>
      <c r="K17" s="3">
        <f>VLOOKUP(D17,[1]Query1!$B:$I,4,0)</f>
        <v>81</v>
      </c>
      <c r="L17" s="3">
        <f>VLOOKUP(D17,[1]Query1!$B:$I,5,0)</f>
        <v>19343</v>
      </c>
      <c r="M17" s="3">
        <f>VLOOKUP(D17,[1]Query1!$B:$I,6,0)</f>
        <v>4314</v>
      </c>
      <c r="N17" s="3">
        <f>VLOOKUP(D17,[1]Query1!$B:$I,7,0)</f>
        <v>1</v>
      </c>
      <c r="O17" s="3">
        <f>VLOOKUP(D17,[1]Query1!$B:$I,8,0)</f>
        <v>3</v>
      </c>
    </row>
    <row r="18" spans="1:15" s="3" customFormat="1" ht="26.5" x14ac:dyDescent="0.35">
      <c r="A18" s="4" t="s">
        <v>164</v>
      </c>
      <c r="B18" s="4">
        <v>2124</v>
      </c>
      <c r="C18" s="4" t="s">
        <v>165</v>
      </c>
      <c r="D18" s="4">
        <v>15407</v>
      </c>
      <c r="E18" s="4" t="s">
        <v>166</v>
      </c>
      <c r="F18" s="4" t="s">
        <v>166</v>
      </c>
      <c r="G18" s="4" t="s">
        <v>167</v>
      </c>
      <c r="H18" s="4" t="s">
        <v>12</v>
      </c>
      <c r="I18" s="3">
        <f>VLOOKUP(D18,[1]Query1!$B:$I,2,0)</f>
        <v>0</v>
      </c>
      <c r="J18" s="3">
        <f>VLOOKUP(D18,[1]Query1!$B:$I,3,0)</f>
        <v>5</v>
      </c>
      <c r="K18" s="3">
        <f>VLOOKUP(D18,[1]Query1!$B:$I,4,0)</f>
        <v>6</v>
      </c>
      <c r="L18" s="3">
        <f>VLOOKUP(D18,[1]Query1!$B:$I,5,0)</f>
        <v>1160</v>
      </c>
      <c r="M18" s="3">
        <f>VLOOKUP(D18,[1]Query1!$B:$I,6,0)</f>
        <v>836</v>
      </c>
      <c r="N18" s="3">
        <f>VLOOKUP(D18,[1]Query1!$B:$I,7,0)</f>
        <v>1</v>
      </c>
      <c r="O18" s="3">
        <f>VLOOKUP(D18,[1]Query1!$B:$I,8,0)</f>
        <v>2</v>
      </c>
    </row>
    <row r="19" spans="1:15" s="3" customFormat="1" x14ac:dyDescent="0.35">
      <c r="A19" s="4" t="s">
        <v>30</v>
      </c>
      <c r="B19" s="4">
        <v>1830</v>
      </c>
      <c r="C19" s="4" t="s">
        <v>31</v>
      </c>
      <c r="D19" s="4">
        <v>329381</v>
      </c>
      <c r="E19" s="4" t="s">
        <v>57</v>
      </c>
      <c r="F19" s="4" t="s">
        <v>58</v>
      </c>
      <c r="G19" s="4" t="s">
        <v>59</v>
      </c>
      <c r="H19" s="4" t="s">
        <v>12</v>
      </c>
      <c r="I19" s="3">
        <f>VLOOKUP(D19,[1]Query1!$B:$I,2,0)</f>
        <v>8</v>
      </c>
      <c r="J19" s="3">
        <f>VLOOKUP(D19,[1]Query1!$B:$I,3,0)</f>
        <v>2</v>
      </c>
      <c r="K19" s="3">
        <f>VLOOKUP(D19,[1]Query1!$B:$I,4,0)</f>
        <v>4</v>
      </c>
      <c r="L19" s="3">
        <f>VLOOKUP(D19,[1]Query1!$B:$I,5,0)</f>
        <v>3495</v>
      </c>
      <c r="M19" s="3">
        <f>VLOOKUP(D19,[1]Query1!$B:$I,6,0)</f>
        <v>6118</v>
      </c>
      <c r="N19" s="3">
        <f>VLOOKUP(D19,[1]Query1!$B:$I,7,0)</f>
        <v>1</v>
      </c>
      <c r="O19" s="3">
        <f>VLOOKUP(D19,[1]Query1!$B:$I,8,0)</f>
        <v>2</v>
      </c>
    </row>
    <row r="20" spans="1:15" s="3" customFormat="1" ht="26.5" x14ac:dyDescent="0.35">
      <c r="A20" s="4" t="s">
        <v>26</v>
      </c>
      <c r="B20" s="4">
        <v>1911</v>
      </c>
      <c r="C20" s="4" t="s">
        <v>27</v>
      </c>
      <c r="D20" s="4">
        <v>962435</v>
      </c>
      <c r="E20" s="4">
        <v>20230910442914</v>
      </c>
      <c r="F20" s="4" t="s">
        <v>185</v>
      </c>
      <c r="G20" s="4" t="s">
        <v>185</v>
      </c>
      <c r="H20" s="4" t="s">
        <v>12</v>
      </c>
      <c r="I20" s="3">
        <f>VLOOKUP(D20,[1]Query1!$B:$I,2,0)</f>
        <v>0</v>
      </c>
      <c r="J20" s="3">
        <f>VLOOKUP(D20,[1]Query1!$B:$I,3,0)</f>
        <v>1</v>
      </c>
      <c r="K20" s="3">
        <f>VLOOKUP(D20,[1]Query1!$B:$I,4,0)</f>
        <v>6</v>
      </c>
      <c r="L20" s="3">
        <f>VLOOKUP(D20,[1]Query1!$B:$I,5,0)</f>
        <v>45</v>
      </c>
      <c r="M20" s="3">
        <f>VLOOKUP(D20,[1]Query1!$B:$I,6,0)</f>
        <v>76</v>
      </c>
      <c r="N20" s="3">
        <f>VLOOKUP(D20,[1]Query1!$B:$I,7,0)</f>
        <v>1</v>
      </c>
      <c r="O20" s="3">
        <f>VLOOKUP(D20,[1]Query1!$B:$I,8,0)</f>
        <v>2</v>
      </c>
    </row>
    <row r="21" spans="1:15" s="3" customFormat="1" ht="26.5" x14ac:dyDescent="0.35">
      <c r="A21" s="4" t="s">
        <v>175</v>
      </c>
      <c r="B21" s="4">
        <v>2101</v>
      </c>
      <c r="C21" s="4" t="s">
        <v>176</v>
      </c>
      <c r="D21" s="4">
        <v>270349</v>
      </c>
      <c r="E21" s="4" t="s">
        <v>170</v>
      </c>
      <c r="F21" s="4" t="s">
        <v>171</v>
      </c>
      <c r="G21" s="4" t="s">
        <v>172</v>
      </c>
      <c r="H21" s="4" t="s">
        <v>12</v>
      </c>
      <c r="I21" s="3">
        <f>VLOOKUP(D21,[1]Query1!$B:$I,2,0)</f>
        <v>0</v>
      </c>
      <c r="J21" s="3">
        <f>VLOOKUP(D21,[1]Query1!$B:$I,3,0)</f>
        <v>0</v>
      </c>
      <c r="K21" s="3">
        <f>VLOOKUP(D21,[1]Query1!$B:$I,4,0)</f>
        <v>0</v>
      </c>
      <c r="L21" s="3">
        <f>VLOOKUP(D21,[1]Query1!$B:$I,5,0)</f>
        <v>1401</v>
      </c>
      <c r="M21" s="3">
        <f>VLOOKUP(D21,[1]Query1!$B:$I,6,0)</f>
        <v>903</v>
      </c>
      <c r="N21" s="3">
        <f>VLOOKUP(D21,[1]Query1!$B:$I,7,0)</f>
        <v>1</v>
      </c>
      <c r="O21" s="3">
        <f>VLOOKUP(D21,[1]Query1!$B:$I,8,0)</f>
        <v>1</v>
      </c>
    </row>
    <row r="22" spans="1:15" s="3" customFormat="1" ht="26.5" x14ac:dyDescent="0.35">
      <c r="A22" s="4" t="s">
        <v>168</v>
      </c>
      <c r="B22" s="4">
        <v>1908</v>
      </c>
      <c r="C22" s="4" t="s">
        <v>169</v>
      </c>
      <c r="D22" s="4">
        <v>270349</v>
      </c>
      <c r="E22" s="4" t="s">
        <v>170</v>
      </c>
      <c r="F22" s="4" t="s">
        <v>171</v>
      </c>
      <c r="G22" s="4" t="s">
        <v>172</v>
      </c>
      <c r="H22" s="4" t="s">
        <v>12</v>
      </c>
      <c r="I22" s="3">
        <f>VLOOKUP(D22,[1]Query1!$B:$I,2,0)</f>
        <v>0</v>
      </c>
      <c r="J22" s="3">
        <f>VLOOKUP(D22,[1]Query1!$B:$I,3,0)</f>
        <v>0</v>
      </c>
      <c r="K22" s="3">
        <f>VLOOKUP(D22,[1]Query1!$B:$I,4,0)</f>
        <v>0</v>
      </c>
      <c r="L22" s="3">
        <f>VLOOKUP(D22,[1]Query1!$B:$I,5,0)</f>
        <v>1401</v>
      </c>
      <c r="M22" s="3">
        <f>VLOOKUP(D22,[1]Query1!$B:$I,6,0)</f>
        <v>903</v>
      </c>
      <c r="N22" s="3">
        <f>VLOOKUP(D22,[1]Query1!$B:$I,7,0)</f>
        <v>1</v>
      </c>
      <c r="O22" s="3">
        <f>VLOOKUP(D22,[1]Query1!$B:$I,8,0)</f>
        <v>1</v>
      </c>
    </row>
    <row r="23" spans="1:15" s="3" customFormat="1" ht="26.5" x14ac:dyDescent="0.35">
      <c r="A23" s="4" t="s">
        <v>26</v>
      </c>
      <c r="B23" s="4">
        <v>1911</v>
      </c>
      <c r="C23" s="4" t="s">
        <v>27</v>
      </c>
      <c r="D23" s="4">
        <v>270349</v>
      </c>
      <c r="E23" s="4" t="s">
        <v>170</v>
      </c>
      <c r="F23" s="4" t="s">
        <v>171</v>
      </c>
      <c r="G23" s="4" t="s">
        <v>172</v>
      </c>
      <c r="H23" s="4" t="s">
        <v>12</v>
      </c>
      <c r="I23" s="3">
        <f>VLOOKUP(D23,[1]Query1!$B:$I,2,0)</f>
        <v>0</v>
      </c>
      <c r="J23" s="3">
        <f>VLOOKUP(D23,[1]Query1!$B:$I,3,0)</f>
        <v>0</v>
      </c>
      <c r="K23" s="3">
        <f>VLOOKUP(D23,[1]Query1!$B:$I,4,0)</f>
        <v>0</v>
      </c>
      <c r="L23" s="3">
        <f>VLOOKUP(D23,[1]Query1!$B:$I,5,0)</f>
        <v>1401</v>
      </c>
      <c r="M23" s="3">
        <f>VLOOKUP(D23,[1]Query1!$B:$I,6,0)</f>
        <v>903</v>
      </c>
      <c r="N23" s="3">
        <f>VLOOKUP(D23,[1]Query1!$B:$I,7,0)</f>
        <v>1</v>
      </c>
      <c r="O23" s="3">
        <f>VLOOKUP(D23,[1]Query1!$B:$I,8,0)</f>
        <v>1</v>
      </c>
    </row>
    <row r="24" spans="1:15" s="3" customFormat="1" x14ac:dyDescent="0.35">
      <c r="A24" s="4" t="s">
        <v>173</v>
      </c>
      <c r="B24" s="4">
        <v>1912</v>
      </c>
      <c r="C24" s="4" t="s">
        <v>174</v>
      </c>
      <c r="D24" s="4">
        <v>270349</v>
      </c>
      <c r="E24" s="4" t="s">
        <v>170</v>
      </c>
      <c r="F24" s="4" t="s">
        <v>171</v>
      </c>
      <c r="G24" s="4" t="s">
        <v>172</v>
      </c>
      <c r="H24" s="4" t="s">
        <v>12</v>
      </c>
      <c r="I24" s="3">
        <f>VLOOKUP(D24,[1]Query1!$B:$I,2,0)</f>
        <v>0</v>
      </c>
      <c r="J24" s="3">
        <f>VLOOKUP(D24,[1]Query1!$B:$I,3,0)</f>
        <v>0</v>
      </c>
      <c r="K24" s="3">
        <f>VLOOKUP(D24,[1]Query1!$B:$I,4,0)</f>
        <v>0</v>
      </c>
      <c r="L24" s="3">
        <f>VLOOKUP(D24,[1]Query1!$B:$I,5,0)</f>
        <v>1401</v>
      </c>
      <c r="M24" s="3">
        <f>VLOOKUP(D24,[1]Query1!$B:$I,6,0)</f>
        <v>903</v>
      </c>
      <c r="N24" s="3">
        <f>VLOOKUP(D24,[1]Query1!$B:$I,7,0)</f>
        <v>1</v>
      </c>
      <c r="O24" s="3">
        <f>VLOOKUP(D24,[1]Query1!$B:$I,8,0)</f>
        <v>1</v>
      </c>
    </row>
    <row r="25" spans="1:15" s="3" customFormat="1" x14ac:dyDescent="0.35">
      <c r="A25" s="4" t="s">
        <v>76</v>
      </c>
      <c r="B25" s="4">
        <v>2122</v>
      </c>
      <c r="C25" s="4" t="s">
        <v>77</v>
      </c>
      <c r="D25" s="4">
        <v>348952</v>
      </c>
      <c r="E25" s="4">
        <v>20180109702075</v>
      </c>
      <c r="F25" s="4" t="s">
        <v>186</v>
      </c>
      <c r="G25" s="4" t="s">
        <v>154</v>
      </c>
      <c r="H25" s="4" t="s">
        <v>12</v>
      </c>
      <c r="I25" s="3">
        <f>VLOOKUP(D25,[1]Query1!$B:$I,2,0)</f>
        <v>72</v>
      </c>
      <c r="J25" s="3">
        <f>VLOOKUP(D25,[1]Query1!$B:$I,3,0)</f>
        <v>9</v>
      </c>
      <c r="K25" s="3">
        <f>VLOOKUP(D25,[1]Query1!$B:$I,4,0)</f>
        <v>47</v>
      </c>
      <c r="L25" s="3">
        <f>VLOOKUP(D25,[1]Query1!$B:$I,5,0)</f>
        <v>3373</v>
      </c>
      <c r="M25" s="3">
        <f>VLOOKUP(D25,[1]Query1!$B:$I,6,0)</f>
        <v>58409</v>
      </c>
      <c r="N25" s="3">
        <f>VLOOKUP(D25,[1]Query1!$B:$I,7,0)</f>
        <v>0</v>
      </c>
      <c r="O25" s="3">
        <f>VLOOKUP(D25,[1]Query1!$B:$I,8,0)</f>
        <v>5</v>
      </c>
    </row>
    <row r="26" spans="1:15" s="3" customFormat="1" ht="26.5" x14ac:dyDescent="0.35">
      <c r="A26" s="4" t="s">
        <v>34</v>
      </c>
      <c r="B26" s="4">
        <v>2131</v>
      </c>
      <c r="C26" s="4" t="s">
        <v>35</v>
      </c>
      <c r="D26" s="4">
        <v>841836</v>
      </c>
      <c r="E26" s="4">
        <v>20230406636836</v>
      </c>
      <c r="F26" s="4" t="s">
        <v>180</v>
      </c>
      <c r="G26" s="4" t="s">
        <v>181</v>
      </c>
      <c r="H26" s="4" t="s">
        <v>12</v>
      </c>
      <c r="I26" s="3">
        <f>VLOOKUP(D26,[1]Query1!$B:$I,2,0)</f>
        <v>10</v>
      </c>
      <c r="J26" s="3">
        <f>VLOOKUP(D26,[1]Query1!$B:$I,3,0)</f>
        <v>60</v>
      </c>
      <c r="K26" s="3">
        <f>VLOOKUP(D26,[1]Query1!$B:$I,4,0)</f>
        <v>22</v>
      </c>
      <c r="L26" s="3">
        <f>VLOOKUP(D26,[1]Query1!$B:$I,5,0)</f>
        <v>30</v>
      </c>
      <c r="M26" s="3">
        <f>VLOOKUP(D26,[1]Query1!$B:$I,6,0)</f>
        <v>378</v>
      </c>
      <c r="N26" s="3">
        <f>VLOOKUP(D26,[1]Query1!$B:$I,7,0)</f>
        <v>0</v>
      </c>
      <c r="O26" s="3">
        <f>VLOOKUP(D26,[1]Query1!$B:$I,8,0)</f>
        <v>5</v>
      </c>
    </row>
    <row r="27" spans="1:15" s="3" customFormat="1" x14ac:dyDescent="0.35">
      <c r="A27" s="4" t="s">
        <v>150</v>
      </c>
      <c r="B27" s="4">
        <v>2135</v>
      </c>
      <c r="C27" s="4" t="s">
        <v>151</v>
      </c>
      <c r="D27" s="4">
        <v>47586</v>
      </c>
      <c r="E27" s="4" t="s">
        <v>152</v>
      </c>
      <c r="F27" s="4" t="s">
        <v>152</v>
      </c>
      <c r="G27" s="4" t="s">
        <v>153</v>
      </c>
      <c r="H27" s="4" t="s">
        <v>12</v>
      </c>
      <c r="I27" s="3">
        <f>VLOOKUP(D27,[1]Query1!$B:$I,2,0)</f>
        <v>3038</v>
      </c>
      <c r="J27" s="3">
        <f>VLOOKUP(D27,[1]Query1!$B:$I,3,0)</f>
        <v>26</v>
      </c>
      <c r="K27" s="3">
        <f>VLOOKUP(D27,[1]Query1!$B:$I,4,0)</f>
        <v>1310</v>
      </c>
      <c r="L27" s="3">
        <f>VLOOKUP(D27,[1]Query1!$B:$I,5,0)</f>
        <v>43335</v>
      </c>
      <c r="M27" s="3">
        <f>VLOOKUP(D27,[1]Query1!$B:$I,6,0)</f>
        <v>54615</v>
      </c>
      <c r="N27" s="3">
        <f>VLOOKUP(D27,[1]Query1!$B:$I,7,0)</f>
        <v>0</v>
      </c>
      <c r="O27" s="3">
        <f>VLOOKUP(D27,[1]Query1!$B:$I,8,0)</f>
        <v>5</v>
      </c>
    </row>
    <row r="28" spans="1:15" s="3" customFormat="1" x14ac:dyDescent="0.35">
      <c r="A28" s="4" t="s">
        <v>150</v>
      </c>
      <c r="B28" s="4">
        <v>2135</v>
      </c>
      <c r="C28" s="4" t="s">
        <v>151</v>
      </c>
      <c r="D28" s="4">
        <v>206117</v>
      </c>
      <c r="E28" s="4" t="s">
        <v>202</v>
      </c>
      <c r="F28" s="4" t="s">
        <v>203</v>
      </c>
      <c r="G28" s="4" t="s">
        <v>204</v>
      </c>
      <c r="H28" s="4" t="s">
        <v>12</v>
      </c>
      <c r="I28" s="3">
        <f>VLOOKUP(D28,[1]Query1!$B:$I,2,0)</f>
        <v>20</v>
      </c>
      <c r="J28" s="3">
        <f>VLOOKUP(D28,[1]Query1!$B:$I,3,0)</f>
        <v>24</v>
      </c>
      <c r="K28" s="3">
        <f>VLOOKUP(D28,[1]Query1!$B:$I,4,0)</f>
        <v>72</v>
      </c>
      <c r="L28" s="3">
        <f>VLOOKUP(D28,[1]Query1!$B:$I,5,0)</f>
        <v>4614</v>
      </c>
      <c r="M28" s="3">
        <f>VLOOKUP(D28,[1]Query1!$B:$I,6,0)</f>
        <v>3270</v>
      </c>
      <c r="N28" s="3">
        <f>VLOOKUP(D28,[1]Query1!$B:$I,7,0)</f>
        <v>0</v>
      </c>
      <c r="O28" s="3">
        <f>VLOOKUP(D28,[1]Query1!$B:$I,8,0)</f>
        <v>5</v>
      </c>
    </row>
    <row r="29" spans="1:15" s="3" customFormat="1" ht="26.5" x14ac:dyDescent="0.35">
      <c r="A29" s="4" t="s">
        <v>95</v>
      </c>
      <c r="B29" s="4">
        <v>2136</v>
      </c>
      <c r="C29" s="4" t="s">
        <v>96</v>
      </c>
      <c r="D29" s="4">
        <v>127830</v>
      </c>
      <c r="E29" s="4" t="s">
        <v>97</v>
      </c>
      <c r="F29" s="4" t="s">
        <v>98</v>
      </c>
      <c r="G29" s="4" t="s">
        <v>99</v>
      </c>
      <c r="H29" s="4" t="s">
        <v>12</v>
      </c>
      <c r="I29" s="3">
        <f>VLOOKUP(D29,[1]Query1!$B:$I,2,0)</f>
        <v>312</v>
      </c>
      <c r="J29" s="3">
        <f>VLOOKUP(D29,[1]Query1!$B:$I,3,0)</f>
        <v>22</v>
      </c>
      <c r="K29" s="3">
        <f>VLOOKUP(D29,[1]Query1!$B:$I,4,0)</f>
        <v>189</v>
      </c>
      <c r="L29" s="3">
        <f>VLOOKUP(D29,[1]Query1!$B:$I,5,0)</f>
        <v>6659</v>
      </c>
      <c r="M29" s="3">
        <f>VLOOKUP(D29,[1]Query1!$B:$I,6,0)</f>
        <v>15288</v>
      </c>
      <c r="N29" s="3">
        <f>VLOOKUP(D29,[1]Query1!$B:$I,7,0)</f>
        <v>0</v>
      </c>
      <c r="O29" s="3">
        <f>VLOOKUP(D29,[1]Query1!$B:$I,8,0)</f>
        <v>5</v>
      </c>
    </row>
    <row r="30" spans="1:15" s="3" customFormat="1" x14ac:dyDescent="0.35">
      <c r="A30" s="4" t="s">
        <v>93</v>
      </c>
      <c r="B30" s="4">
        <v>1990</v>
      </c>
      <c r="C30" s="4" t="s">
        <v>94</v>
      </c>
      <c r="D30" s="4">
        <v>598892</v>
      </c>
      <c r="E30" s="4">
        <v>20220215682399</v>
      </c>
      <c r="F30" s="4" t="s">
        <v>122</v>
      </c>
      <c r="G30" s="4" t="s">
        <v>123</v>
      </c>
      <c r="H30" s="4" t="s">
        <v>12</v>
      </c>
      <c r="I30" s="3">
        <f>VLOOKUP(D30,[1]Query1!$B:$I,2,0)</f>
        <v>28</v>
      </c>
      <c r="J30" s="3">
        <f>VLOOKUP(D30,[1]Query1!$B:$I,3,0)</f>
        <v>10</v>
      </c>
      <c r="K30" s="3">
        <f>VLOOKUP(D30,[1]Query1!$B:$I,4,0)</f>
        <v>1016</v>
      </c>
      <c r="L30" s="3">
        <f>VLOOKUP(D30,[1]Query1!$B:$I,5,0)</f>
        <v>3276</v>
      </c>
      <c r="M30" s="3">
        <f>VLOOKUP(D30,[1]Query1!$B:$I,6,0)</f>
        <v>1424</v>
      </c>
      <c r="N30" s="3">
        <f>VLOOKUP(D30,[1]Query1!$B:$I,7,0)</f>
        <v>0</v>
      </c>
      <c r="O30" s="3">
        <f>VLOOKUP(D30,[1]Query1!$B:$I,8,0)</f>
        <v>5</v>
      </c>
    </row>
    <row r="31" spans="1:15" s="3" customFormat="1" x14ac:dyDescent="0.35">
      <c r="A31" s="4" t="s">
        <v>93</v>
      </c>
      <c r="B31" s="4">
        <v>1990</v>
      </c>
      <c r="C31" s="4" t="s">
        <v>94</v>
      </c>
      <c r="D31" s="4">
        <v>491859</v>
      </c>
      <c r="E31" s="4">
        <v>20210119704152</v>
      </c>
      <c r="F31" s="4" t="s">
        <v>124</v>
      </c>
      <c r="G31" s="4" t="s">
        <v>125</v>
      </c>
      <c r="H31" s="4" t="s">
        <v>12</v>
      </c>
      <c r="I31" s="3">
        <f>VLOOKUP(D31,[1]Query1!$B:$I,2,0)</f>
        <v>40</v>
      </c>
      <c r="J31" s="3">
        <f>VLOOKUP(D31,[1]Query1!$B:$I,3,0)</f>
        <v>1</v>
      </c>
      <c r="K31" s="3">
        <f>VLOOKUP(D31,[1]Query1!$B:$I,4,0)</f>
        <v>130</v>
      </c>
      <c r="L31" s="3">
        <f>VLOOKUP(D31,[1]Query1!$B:$I,5,0)</f>
        <v>1568</v>
      </c>
      <c r="M31" s="3">
        <f>VLOOKUP(D31,[1]Query1!$B:$I,6,0)</f>
        <v>15991</v>
      </c>
      <c r="N31" s="3">
        <f>VLOOKUP(D31,[1]Query1!$B:$I,7,0)</f>
        <v>0</v>
      </c>
      <c r="O31" s="3">
        <f>VLOOKUP(D31,[1]Query1!$B:$I,8,0)</f>
        <v>5</v>
      </c>
    </row>
    <row r="32" spans="1:15" s="3" customFormat="1" x14ac:dyDescent="0.35">
      <c r="A32" s="4" t="s">
        <v>194</v>
      </c>
      <c r="B32" s="4">
        <v>1811</v>
      </c>
      <c r="C32" s="4" t="s">
        <v>195</v>
      </c>
      <c r="D32" s="4">
        <v>341575</v>
      </c>
      <c r="E32" s="4" t="s">
        <v>196</v>
      </c>
      <c r="F32" s="4" t="s">
        <v>196</v>
      </c>
      <c r="G32" s="4" t="s">
        <v>197</v>
      </c>
      <c r="H32" s="4" t="s">
        <v>12</v>
      </c>
      <c r="I32" s="3">
        <f>VLOOKUP(D32,[1]Query1!$B:$I,2,0)</f>
        <v>33</v>
      </c>
      <c r="J32" s="3">
        <f>VLOOKUP(D32,[1]Query1!$B:$I,3,0)</f>
        <v>10</v>
      </c>
      <c r="K32" s="3">
        <f>VLOOKUP(D32,[1]Query1!$B:$I,4,0)</f>
        <v>385</v>
      </c>
      <c r="L32" s="3">
        <f>VLOOKUP(D32,[1]Query1!$B:$I,5,0)</f>
        <v>3049</v>
      </c>
      <c r="M32" s="3">
        <f>VLOOKUP(D32,[1]Query1!$B:$I,6,0)</f>
        <v>1345</v>
      </c>
      <c r="N32" s="3">
        <f>VLOOKUP(D32,[1]Query1!$B:$I,7,0)</f>
        <v>0</v>
      </c>
      <c r="O32" s="3">
        <f>VLOOKUP(D32,[1]Query1!$B:$I,8,0)</f>
        <v>5</v>
      </c>
    </row>
    <row r="33" spans="1:15" s="3" customFormat="1" x14ac:dyDescent="0.35">
      <c r="A33" s="4" t="s">
        <v>19</v>
      </c>
      <c r="B33" s="4">
        <v>1843</v>
      </c>
      <c r="C33" s="4" t="s">
        <v>20</v>
      </c>
      <c r="D33" s="4">
        <v>451235</v>
      </c>
      <c r="E33" s="4" t="s">
        <v>21</v>
      </c>
      <c r="F33" s="4" t="s">
        <v>22</v>
      </c>
      <c r="G33" s="4" t="s">
        <v>23</v>
      </c>
      <c r="H33" s="4" t="s">
        <v>12</v>
      </c>
      <c r="I33" s="3">
        <f>VLOOKUP(D33,[1]Query1!$B:$I,2,0)</f>
        <v>1597</v>
      </c>
      <c r="J33" s="3">
        <f>VLOOKUP(D33,[1]Query1!$B:$I,3,0)</f>
        <v>21</v>
      </c>
      <c r="K33" s="3">
        <f>VLOOKUP(D33,[1]Query1!$B:$I,4,0)</f>
        <v>843</v>
      </c>
      <c r="L33" s="3">
        <f>VLOOKUP(D33,[1]Query1!$B:$I,5,0)</f>
        <v>7058</v>
      </c>
      <c r="M33" s="3">
        <f>VLOOKUP(D33,[1]Query1!$B:$I,6,0)</f>
        <v>22152</v>
      </c>
      <c r="N33" s="3">
        <f>VLOOKUP(D33,[1]Query1!$B:$I,7,0)</f>
        <v>0</v>
      </c>
      <c r="O33" s="3">
        <f>VLOOKUP(D33,[1]Query1!$B:$I,8,0)</f>
        <v>5</v>
      </c>
    </row>
    <row r="34" spans="1:15" s="3" customFormat="1" x14ac:dyDescent="0.35">
      <c r="A34" s="4" t="s">
        <v>19</v>
      </c>
      <c r="B34" s="4">
        <v>1843</v>
      </c>
      <c r="C34" s="4" t="s">
        <v>20</v>
      </c>
      <c r="D34" s="4">
        <v>451235</v>
      </c>
      <c r="E34" s="4" t="s">
        <v>21</v>
      </c>
      <c r="F34" s="4" t="s">
        <v>22</v>
      </c>
      <c r="G34" s="4" t="s">
        <v>23</v>
      </c>
      <c r="H34" s="4" t="s">
        <v>12</v>
      </c>
      <c r="I34" s="3">
        <f>VLOOKUP(D34,[1]Query1!$B:$I,2,0)</f>
        <v>1597</v>
      </c>
      <c r="J34" s="3">
        <f>VLOOKUP(D34,[1]Query1!$B:$I,3,0)</f>
        <v>21</v>
      </c>
      <c r="K34" s="3">
        <f>VLOOKUP(D34,[1]Query1!$B:$I,4,0)</f>
        <v>843</v>
      </c>
      <c r="L34" s="3">
        <f>VLOOKUP(D34,[1]Query1!$B:$I,5,0)</f>
        <v>7058</v>
      </c>
      <c r="M34" s="3">
        <f>VLOOKUP(D34,[1]Query1!$B:$I,6,0)</f>
        <v>22152</v>
      </c>
      <c r="N34" s="3">
        <f>VLOOKUP(D34,[1]Query1!$B:$I,7,0)</f>
        <v>0</v>
      </c>
      <c r="O34" s="3">
        <f>VLOOKUP(D34,[1]Query1!$B:$I,8,0)</f>
        <v>5</v>
      </c>
    </row>
    <row r="35" spans="1:15" s="3" customFormat="1" x14ac:dyDescent="0.35">
      <c r="A35" s="4" t="s">
        <v>111</v>
      </c>
      <c r="B35" s="4">
        <v>1829</v>
      </c>
      <c r="C35" s="4" t="s">
        <v>112</v>
      </c>
      <c r="D35" s="4">
        <v>452278</v>
      </c>
      <c r="E35" s="4">
        <v>20200416448863</v>
      </c>
      <c r="F35" s="4" t="s">
        <v>126</v>
      </c>
      <c r="G35" s="4" t="s">
        <v>127</v>
      </c>
      <c r="H35" s="4" t="s">
        <v>12</v>
      </c>
      <c r="I35" s="3">
        <f>VLOOKUP(D35,[1]Query1!$B:$I,2,0)</f>
        <v>20</v>
      </c>
      <c r="J35" s="3">
        <f>VLOOKUP(D35,[1]Query1!$B:$I,3,0)</f>
        <v>2</v>
      </c>
      <c r="K35" s="3">
        <f>VLOOKUP(D35,[1]Query1!$B:$I,4,0)</f>
        <v>155</v>
      </c>
      <c r="L35" s="3">
        <f>VLOOKUP(D35,[1]Query1!$B:$I,5,0)</f>
        <v>5417</v>
      </c>
      <c r="M35" s="3">
        <f>VLOOKUP(D35,[1]Query1!$B:$I,6,0)</f>
        <v>32212</v>
      </c>
      <c r="N35" s="3">
        <f>VLOOKUP(D35,[1]Query1!$B:$I,7,0)</f>
        <v>0</v>
      </c>
      <c r="O35" s="3">
        <f>VLOOKUP(D35,[1]Query1!$B:$I,8,0)</f>
        <v>5</v>
      </c>
    </row>
    <row r="36" spans="1:15" s="3" customFormat="1" x14ac:dyDescent="0.35">
      <c r="A36" s="4" t="s">
        <v>111</v>
      </c>
      <c r="B36" s="4">
        <v>1829</v>
      </c>
      <c r="C36" s="4" t="s">
        <v>112</v>
      </c>
      <c r="D36" s="4">
        <v>370654</v>
      </c>
      <c r="E36" s="4" t="s">
        <v>128</v>
      </c>
      <c r="F36" s="4" t="s">
        <v>129</v>
      </c>
      <c r="G36" s="4" t="s">
        <v>130</v>
      </c>
      <c r="H36" s="4" t="s">
        <v>12</v>
      </c>
      <c r="I36" s="3">
        <f>VLOOKUP(D36,[1]Query1!$B:$I,2,0)</f>
        <v>71</v>
      </c>
      <c r="J36" s="3">
        <f>VLOOKUP(D36,[1]Query1!$B:$I,3,0)</f>
        <v>0</v>
      </c>
      <c r="K36" s="3">
        <f>VLOOKUP(D36,[1]Query1!$B:$I,4,0)</f>
        <v>289</v>
      </c>
      <c r="L36" s="3">
        <f>VLOOKUP(D36,[1]Query1!$B:$I,5,0)</f>
        <v>23085</v>
      </c>
      <c r="M36" s="3">
        <f>VLOOKUP(D36,[1]Query1!$B:$I,6,0)</f>
        <v>52326</v>
      </c>
      <c r="N36" s="3">
        <f>VLOOKUP(D36,[1]Query1!$B:$I,7,0)</f>
        <v>0</v>
      </c>
      <c r="O36" s="3">
        <f>VLOOKUP(D36,[1]Query1!$B:$I,8,0)</f>
        <v>5</v>
      </c>
    </row>
    <row r="37" spans="1:15" s="3" customFormat="1" x14ac:dyDescent="0.35">
      <c r="A37" s="4" t="s">
        <v>111</v>
      </c>
      <c r="B37" s="4">
        <v>1829</v>
      </c>
      <c r="C37" s="4" t="s">
        <v>112</v>
      </c>
      <c r="D37" s="4">
        <v>370654</v>
      </c>
      <c r="E37" s="4" t="s">
        <v>128</v>
      </c>
      <c r="F37" s="4" t="s">
        <v>129</v>
      </c>
      <c r="G37" s="4" t="s">
        <v>130</v>
      </c>
      <c r="H37" s="4" t="s">
        <v>12</v>
      </c>
      <c r="I37" s="3">
        <f>VLOOKUP(D37,[1]Query1!$B:$I,2,0)</f>
        <v>71</v>
      </c>
      <c r="J37" s="3">
        <f>VLOOKUP(D37,[1]Query1!$B:$I,3,0)</f>
        <v>0</v>
      </c>
      <c r="K37" s="3">
        <f>VLOOKUP(D37,[1]Query1!$B:$I,4,0)</f>
        <v>289</v>
      </c>
      <c r="L37" s="3">
        <f>VLOOKUP(D37,[1]Query1!$B:$I,5,0)</f>
        <v>23085</v>
      </c>
      <c r="M37" s="3">
        <f>VLOOKUP(D37,[1]Query1!$B:$I,6,0)</f>
        <v>52326</v>
      </c>
      <c r="N37" s="3">
        <f>VLOOKUP(D37,[1]Query1!$B:$I,7,0)</f>
        <v>0</v>
      </c>
      <c r="O37" s="3">
        <f>VLOOKUP(D37,[1]Query1!$B:$I,8,0)</f>
        <v>5</v>
      </c>
    </row>
    <row r="38" spans="1:15" s="3" customFormat="1" x14ac:dyDescent="0.35">
      <c r="A38" s="4" t="s">
        <v>30</v>
      </c>
      <c r="B38" s="4">
        <v>1830</v>
      </c>
      <c r="C38" s="4" t="s">
        <v>31</v>
      </c>
      <c r="D38" s="4">
        <v>300705</v>
      </c>
      <c r="E38" s="4" t="s">
        <v>39</v>
      </c>
      <c r="F38" s="4" t="s">
        <v>40</v>
      </c>
      <c r="G38" s="4" t="s">
        <v>41</v>
      </c>
      <c r="H38" s="4" t="s">
        <v>12</v>
      </c>
      <c r="I38" s="3">
        <f>VLOOKUP(D38,[1]Query1!$B:$I,2,0)</f>
        <v>321</v>
      </c>
      <c r="J38" s="3">
        <f>VLOOKUP(D38,[1]Query1!$B:$I,3,0)</f>
        <v>3</v>
      </c>
      <c r="K38" s="3">
        <f>VLOOKUP(D38,[1]Query1!$B:$I,4,0)</f>
        <v>8</v>
      </c>
      <c r="L38" s="3">
        <f>VLOOKUP(D38,[1]Query1!$B:$I,5,0)</f>
        <v>535</v>
      </c>
      <c r="M38" s="3">
        <f>VLOOKUP(D38,[1]Query1!$B:$I,6,0)</f>
        <v>2752</v>
      </c>
      <c r="N38" s="3">
        <f>VLOOKUP(D38,[1]Query1!$B:$I,7,0)</f>
        <v>0</v>
      </c>
      <c r="O38" s="3">
        <f>VLOOKUP(D38,[1]Query1!$B:$I,8,0)</f>
        <v>5</v>
      </c>
    </row>
    <row r="39" spans="1:15" s="3" customFormat="1" x14ac:dyDescent="0.35">
      <c r="A39" s="4" t="s">
        <v>24</v>
      </c>
      <c r="B39" s="4">
        <v>2064</v>
      </c>
      <c r="C39" s="4" t="s">
        <v>25</v>
      </c>
      <c r="D39" s="4">
        <v>451235</v>
      </c>
      <c r="E39" s="4" t="s">
        <v>21</v>
      </c>
      <c r="F39" s="4" t="s">
        <v>22</v>
      </c>
      <c r="G39" s="4" t="s">
        <v>23</v>
      </c>
      <c r="H39" s="4" t="s">
        <v>12</v>
      </c>
      <c r="I39" s="3">
        <f>VLOOKUP(D39,[1]Query1!$B:$I,2,0)</f>
        <v>1597</v>
      </c>
      <c r="J39" s="3">
        <f>VLOOKUP(D39,[1]Query1!$B:$I,3,0)</f>
        <v>21</v>
      </c>
      <c r="K39" s="3">
        <f>VLOOKUP(D39,[1]Query1!$B:$I,4,0)</f>
        <v>843</v>
      </c>
      <c r="L39" s="3">
        <f>VLOOKUP(D39,[1]Query1!$B:$I,5,0)</f>
        <v>7058</v>
      </c>
      <c r="M39" s="3">
        <f>VLOOKUP(D39,[1]Query1!$B:$I,6,0)</f>
        <v>22152</v>
      </c>
      <c r="N39" s="3">
        <f>VLOOKUP(D39,[1]Query1!$B:$I,7,0)</f>
        <v>0</v>
      </c>
      <c r="O39" s="3">
        <f>VLOOKUP(D39,[1]Query1!$B:$I,8,0)</f>
        <v>5</v>
      </c>
    </row>
    <row r="40" spans="1:15" s="3" customFormat="1" x14ac:dyDescent="0.35">
      <c r="A40" s="4" t="s">
        <v>69</v>
      </c>
      <c r="B40" s="4">
        <v>1836</v>
      </c>
      <c r="C40" s="4" t="s">
        <v>70</v>
      </c>
      <c r="D40" s="4">
        <v>301579</v>
      </c>
      <c r="E40" s="4" t="s">
        <v>71</v>
      </c>
      <c r="F40" s="4" t="s">
        <v>72</v>
      </c>
      <c r="G40" s="4" t="s">
        <v>73</v>
      </c>
      <c r="H40" s="4" t="s">
        <v>12</v>
      </c>
      <c r="I40" s="3">
        <f>VLOOKUP(D40,[1]Query1!$B:$I,2,0)</f>
        <v>3</v>
      </c>
      <c r="J40" s="3">
        <f>VLOOKUP(D40,[1]Query1!$B:$I,3,0)</f>
        <v>1</v>
      </c>
      <c r="K40" s="3">
        <f>VLOOKUP(D40,[1]Query1!$B:$I,4,0)</f>
        <v>111</v>
      </c>
      <c r="L40" s="3">
        <f>VLOOKUP(D40,[1]Query1!$B:$I,5,0)</f>
        <v>1764</v>
      </c>
      <c r="M40" s="3">
        <f>VLOOKUP(D40,[1]Query1!$B:$I,6,0)</f>
        <v>1523</v>
      </c>
      <c r="N40" s="3">
        <f>VLOOKUP(D40,[1]Query1!$B:$I,7,0)</f>
        <v>0</v>
      </c>
      <c r="O40" s="3">
        <f>VLOOKUP(D40,[1]Query1!$B:$I,8,0)</f>
        <v>5</v>
      </c>
    </row>
    <row r="41" spans="1:15" s="3" customFormat="1" x14ac:dyDescent="0.35">
      <c r="A41" s="4" t="s">
        <v>102</v>
      </c>
      <c r="B41" s="4">
        <v>2039</v>
      </c>
      <c r="C41" s="4" t="s">
        <v>103</v>
      </c>
      <c r="D41" s="4">
        <v>491859</v>
      </c>
      <c r="E41" s="4">
        <v>20210119704152</v>
      </c>
      <c r="F41" s="4" t="s">
        <v>124</v>
      </c>
      <c r="G41" s="4" t="s">
        <v>125</v>
      </c>
      <c r="H41" s="4" t="s">
        <v>12</v>
      </c>
      <c r="I41" s="3">
        <f>VLOOKUP(D41,[1]Query1!$B:$I,2,0)</f>
        <v>40</v>
      </c>
      <c r="J41" s="3">
        <f>VLOOKUP(D41,[1]Query1!$B:$I,3,0)</f>
        <v>1</v>
      </c>
      <c r="K41" s="3">
        <f>VLOOKUP(D41,[1]Query1!$B:$I,4,0)</f>
        <v>130</v>
      </c>
      <c r="L41" s="3">
        <f>VLOOKUP(D41,[1]Query1!$B:$I,5,0)</f>
        <v>1568</v>
      </c>
      <c r="M41" s="3">
        <f>VLOOKUP(D41,[1]Query1!$B:$I,6,0)</f>
        <v>15991</v>
      </c>
      <c r="N41" s="3">
        <f>VLOOKUP(D41,[1]Query1!$B:$I,7,0)</f>
        <v>0</v>
      </c>
      <c r="O41" s="3">
        <f>VLOOKUP(D41,[1]Query1!$B:$I,8,0)</f>
        <v>5</v>
      </c>
    </row>
    <row r="42" spans="1:15" s="3" customFormat="1" x14ac:dyDescent="0.35">
      <c r="A42" s="4" t="s">
        <v>102</v>
      </c>
      <c r="B42" s="4">
        <v>2039</v>
      </c>
      <c r="C42" s="4" t="s">
        <v>103</v>
      </c>
      <c r="D42" s="4">
        <v>452278</v>
      </c>
      <c r="E42" s="4">
        <v>20200416448863</v>
      </c>
      <c r="F42" s="4" t="s">
        <v>126</v>
      </c>
      <c r="G42" s="4" t="s">
        <v>127</v>
      </c>
      <c r="H42" s="4" t="s">
        <v>12</v>
      </c>
      <c r="I42" s="3">
        <f>VLOOKUP(D42,[1]Query1!$B:$I,2,0)</f>
        <v>20</v>
      </c>
      <c r="J42" s="3">
        <f>VLOOKUP(D42,[1]Query1!$B:$I,3,0)</f>
        <v>2</v>
      </c>
      <c r="K42" s="3">
        <f>VLOOKUP(D42,[1]Query1!$B:$I,4,0)</f>
        <v>155</v>
      </c>
      <c r="L42" s="3">
        <f>VLOOKUP(D42,[1]Query1!$B:$I,5,0)</f>
        <v>5417</v>
      </c>
      <c r="M42" s="3">
        <f>VLOOKUP(D42,[1]Query1!$B:$I,6,0)</f>
        <v>32212</v>
      </c>
      <c r="N42" s="3">
        <f>VLOOKUP(D42,[1]Query1!$B:$I,7,0)</f>
        <v>0</v>
      </c>
      <c r="O42" s="3">
        <f>VLOOKUP(D42,[1]Query1!$B:$I,8,0)</f>
        <v>5</v>
      </c>
    </row>
    <row r="43" spans="1:15" s="3" customFormat="1" x14ac:dyDescent="0.35">
      <c r="A43" s="4" t="s">
        <v>46</v>
      </c>
      <c r="B43" s="4">
        <v>1837</v>
      </c>
      <c r="C43" s="4" t="s">
        <v>47</v>
      </c>
      <c r="D43" s="4">
        <v>726684</v>
      </c>
      <c r="E43" s="4">
        <v>20220919597975</v>
      </c>
      <c r="F43" s="4" t="s">
        <v>55</v>
      </c>
      <c r="G43" s="4" t="s">
        <v>56</v>
      </c>
      <c r="H43" s="4" t="s">
        <v>12</v>
      </c>
      <c r="I43" s="3">
        <f>VLOOKUP(D43,[1]Query1!$B:$I,2,0)</f>
        <v>230</v>
      </c>
      <c r="J43" s="3">
        <f>VLOOKUP(D43,[1]Query1!$B:$I,3,0)</f>
        <v>29</v>
      </c>
      <c r="K43" s="3">
        <f>VLOOKUP(D43,[1]Query1!$B:$I,4,0)</f>
        <v>249</v>
      </c>
      <c r="L43" s="3">
        <f>VLOOKUP(D43,[1]Query1!$B:$I,5,0)</f>
        <v>735</v>
      </c>
      <c r="M43" s="3">
        <f>VLOOKUP(D43,[1]Query1!$B:$I,6,0)</f>
        <v>1352</v>
      </c>
      <c r="N43" s="3">
        <f>VLOOKUP(D43,[1]Query1!$B:$I,7,0)</f>
        <v>0</v>
      </c>
      <c r="O43" s="3">
        <f>VLOOKUP(D43,[1]Query1!$B:$I,8,0)</f>
        <v>5</v>
      </c>
    </row>
    <row r="44" spans="1:15" s="3" customFormat="1" x14ac:dyDescent="0.35">
      <c r="A44" s="4" t="s">
        <v>46</v>
      </c>
      <c r="B44" s="4">
        <v>1837</v>
      </c>
      <c r="C44" s="4" t="s">
        <v>47</v>
      </c>
      <c r="D44" s="4">
        <v>108805</v>
      </c>
      <c r="E44" s="4" t="s">
        <v>74</v>
      </c>
      <c r="F44" s="4" t="s">
        <v>74</v>
      </c>
      <c r="G44" s="4" t="s">
        <v>75</v>
      </c>
      <c r="H44" s="4" t="s">
        <v>12</v>
      </c>
      <c r="I44" s="3">
        <f>VLOOKUP(D44,[1]Query1!$B:$I,2,0)</f>
        <v>252</v>
      </c>
      <c r="J44" s="3">
        <f>VLOOKUP(D44,[1]Query1!$B:$I,3,0)</f>
        <v>0</v>
      </c>
      <c r="K44" s="3">
        <f>VLOOKUP(D44,[1]Query1!$B:$I,4,0)</f>
        <v>3225</v>
      </c>
      <c r="L44" s="3">
        <f>VLOOKUP(D44,[1]Query1!$B:$I,5,0)</f>
        <v>28148</v>
      </c>
      <c r="M44" s="3">
        <f>VLOOKUP(D44,[1]Query1!$B:$I,6,0)</f>
        <v>43643</v>
      </c>
      <c r="N44" s="3">
        <f>VLOOKUP(D44,[1]Query1!$B:$I,7,0)</f>
        <v>0</v>
      </c>
      <c r="O44" s="3">
        <f>VLOOKUP(D44,[1]Query1!$B:$I,8,0)</f>
        <v>5</v>
      </c>
    </row>
    <row r="45" spans="1:15" s="3" customFormat="1" x14ac:dyDescent="0.35">
      <c r="A45" s="4" t="s">
        <v>13</v>
      </c>
      <c r="B45" s="4">
        <v>2121</v>
      </c>
      <c r="C45" s="4" t="s">
        <v>14</v>
      </c>
      <c r="D45" s="4">
        <v>47899</v>
      </c>
      <c r="E45" s="4" t="s">
        <v>42</v>
      </c>
      <c r="F45" s="4" t="s">
        <v>43</v>
      </c>
      <c r="G45" s="4" t="s">
        <v>44</v>
      </c>
      <c r="H45" s="4" t="s">
        <v>12</v>
      </c>
      <c r="I45" s="3">
        <f>VLOOKUP(D45,[1]Query1!$B:$I,2,0)</f>
        <v>219</v>
      </c>
      <c r="J45" s="3">
        <f>VLOOKUP(D45,[1]Query1!$B:$I,3,0)</f>
        <v>2</v>
      </c>
      <c r="K45" s="3">
        <f>VLOOKUP(D45,[1]Query1!$B:$I,4,0)</f>
        <v>156</v>
      </c>
      <c r="L45" s="3">
        <f>VLOOKUP(D45,[1]Query1!$B:$I,5,0)</f>
        <v>7765</v>
      </c>
      <c r="M45" s="3">
        <f>VLOOKUP(D45,[1]Query1!$B:$I,6,0)</f>
        <v>33985</v>
      </c>
      <c r="N45" s="3">
        <f>VLOOKUP(D45,[1]Query1!$B:$I,7,0)</f>
        <v>0</v>
      </c>
      <c r="O45" s="3">
        <f>VLOOKUP(D45,[1]Query1!$B:$I,8,0)</f>
        <v>3</v>
      </c>
    </row>
    <row r="46" spans="1:15" s="3" customFormat="1" x14ac:dyDescent="0.35">
      <c r="A46" s="4" t="s">
        <v>76</v>
      </c>
      <c r="B46" s="4">
        <v>2122</v>
      </c>
      <c r="C46" s="4" t="s">
        <v>77</v>
      </c>
      <c r="D46" s="4">
        <v>511532</v>
      </c>
      <c r="E46" s="4" t="s">
        <v>177</v>
      </c>
      <c r="F46" s="4" t="s">
        <v>178</v>
      </c>
      <c r="G46" s="4" t="s">
        <v>179</v>
      </c>
      <c r="H46" s="4" t="s">
        <v>12</v>
      </c>
      <c r="I46" s="3">
        <f>VLOOKUP(D46,[1]Query1!$B:$I,2,0)</f>
        <v>6</v>
      </c>
      <c r="J46" s="3">
        <f>VLOOKUP(D46,[1]Query1!$B:$I,3,0)</f>
        <v>0</v>
      </c>
      <c r="K46" s="3">
        <f>VLOOKUP(D46,[1]Query1!$B:$I,4,0)</f>
        <v>153</v>
      </c>
      <c r="L46" s="3">
        <f>VLOOKUP(D46,[1]Query1!$B:$I,5,0)</f>
        <v>6557</v>
      </c>
      <c r="M46" s="3">
        <f>VLOOKUP(D46,[1]Query1!$B:$I,6,0)</f>
        <v>2808</v>
      </c>
      <c r="N46" s="3">
        <f>VLOOKUP(D46,[1]Query1!$B:$I,7,0)</f>
        <v>0</v>
      </c>
      <c r="O46" s="3">
        <f>VLOOKUP(D46,[1]Query1!$B:$I,8,0)</f>
        <v>3</v>
      </c>
    </row>
    <row r="47" spans="1:15" s="3" customFormat="1" ht="26.5" x14ac:dyDescent="0.35">
      <c r="A47" s="4" t="s">
        <v>65</v>
      </c>
      <c r="B47" s="4">
        <v>2126</v>
      </c>
      <c r="C47" s="4" t="s">
        <v>66</v>
      </c>
      <c r="D47" s="4">
        <v>724161</v>
      </c>
      <c r="E47" s="4">
        <v>20220915816827</v>
      </c>
      <c r="F47" s="4" t="s">
        <v>67</v>
      </c>
      <c r="G47" s="4" t="s">
        <v>68</v>
      </c>
      <c r="H47" s="4" t="s">
        <v>12</v>
      </c>
      <c r="I47" s="3">
        <f>VLOOKUP(D47,[1]Query1!$B:$I,2,0)</f>
        <v>11</v>
      </c>
      <c r="J47" s="3">
        <f>VLOOKUP(D47,[1]Query1!$B:$I,3,0)</f>
        <v>67</v>
      </c>
      <c r="K47" s="3">
        <f>VLOOKUP(D47,[1]Query1!$B:$I,4,0)</f>
        <v>17</v>
      </c>
      <c r="L47" s="3">
        <f>VLOOKUP(D47,[1]Query1!$B:$I,5,0)</f>
        <v>269</v>
      </c>
      <c r="M47" s="3">
        <f>VLOOKUP(D47,[1]Query1!$B:$I,6,0)</f>
        <v>944</v>
      </c>
      <c r="N47" s="3">
        <f>VLOOKUP(D47,[1]Query1!$B:$I,7,0)</f>
        <v>0</v>
      </c>
      <c r="O47" s="3">
        <f>VLOOKUP(D47,[1]Query1!$B:$I,8,0)</f>
        <v>3</v>
      </c>
    </row>
    <row r="48" spans="1:15" s="3" customFormat="1" ht="26.5" x14ac:dyDescent="0.35">
      <c r="A48" s="4" t="s">
        <v>34</v>
      </c>
      <c r="B48" s="4">
        <v>2131</v>
      </c>
      <c r="C48" s="4" t="s">
        <v>35</v>
      </c>
      <c r="D48" s="4">
        <v>64376</v>
      </c>
      <c r="E48" s="4" t="s">
        <v>36</v>
      </c>
      <c r="F48" s="4" t="s">
        <v>37</v>
      </c>
      <c r="G48" s="4" t="s">
        <v>38</v>
      </c>
      <c r="H48" s="4" t="s">
        <v>12</v>
      </c>
      <c r="I48" s="3">
        <f>VLOOKUP(D48,[1]Query1!$B:$I,2,0)</f>
        <v>179</v>
      </c>
      <c r="J48" s="3">
        <f>VLOOKUP(D48,[1]Query1!$B:$I,3,0)</f>
        <v>0</v>
      </c>
      <c r="K48" s="3">
        <f>VLOOKUP(D48,[1]Query1!$B:$I,4,0)</f>
        <v>167</v>
      </c>
      <c r="L48" s="3">
        <f>VLOOKUP(D48,[1]Query1!$B:$I,5,0)</f>
        <v>5565</v>
      </c>
      <c r="M48" s="3">
        <f>VLOOKUP(D48,[1]Query1!$B:$I,6,0)</f>
        <v>9510</v>
      </c>
      <c r="N48" s="3">
        <f>VLOOKUP(D48,[1]Query1!$B:$I,7,0)</f>
        <v>0</v>
      </c>
      <c r="O48" s="3">
        <f>VLOOKUP(D48,[1]Query1!$B:$I,8,0)</f>
        <v>3</v>
      </c>
    </row>
    <row r="49" spans="1:15" s="3" customFormat="1" x14ac:dyDescent="0.35">
      <c r="A49" s="4" t="s">
        <v>141</v>
      </c>
      <c r="B49" s="4">
        <v>2128</v>
      </c>
      <c r="C49" s="4" t="s">
        <v>142</v>
      </c>
      <c r="D49" s="4">
        <v>449138</v>
      </c>
      <c r="E49" s="4" t="s">
        <v>143</v>
      </c>
      <c r="F49" s="4" t="s">
        <v>144</v>
      </c>
      <c r="G49" s="4" t="s">
        <v>145</v>
      </c>
      <c r="H49" s="4" t="s">
        <v>12</v>
      </c>
      <c r="I49" s="3">
        <f>VLOOKUP(D49,[1]Query1!$B:$I,2,0)</f>
        <v>37</v>
      </c>
      <c r="J49" s="3">
        <f>VLOOKUP(D49,[1]Query1!$B:$I,3,0)</f>
        <v>8</v>
      </c>
      <c r="K49" s="3">
        <f>VLOOKUP(D49,[1]Query1!$B:$I,4,0)</f>
        <v>44</v>
      </c>
      <c r="L49" s="3">
        <f>VLOOKUP(D49,[1]Query1!$B:$I,5,0)</f>
        <v>214</v>
      </c>
      <c r="M49" s="3">
        <f>VLOOKUP(D49,[1]Query1!$B:$I,6,0)</f>
        <v>417</v>
      </c>
      <c r="N49" s="3">
        <f>VLOOKUP(D49,[1]Query1!$B:$I,7,0)</f>
        <v>0</v>
      </c>
      <c r="O49" s="3">
        <f>VLOOKUP(D49,[1]Query1!$B:$I,8,0)</f>
        <v>3</v>
      </c>
    </row>
    <row r="50" spans="1:15" s="3" customFormat="1" ht="26.5" x14ac:dyDescent="0.35">
      <c r="A50" s="4" t="s">
        <v>8</v>
      </c>
      <c r="B50" s="4">
        <v>2123</v>
      </c>
      <c r="C50" s="4" t="s">
        <v>9</v>
      </c>
      <c r="D50" s="4">
        <v>17823</v>
      </c>
      <c r="E50" s="4" t="s">
        <v>206</v>
      </c>
      <c r="F50" s="4" t="s">
        <v>207</v>
      </c>
      <c r="G50" s="4" t="s">
        <v>208</v>
      </c>
      <c r="H50" s="4" t="s">
        <v>12</v>
      </c>
      <c r="I50" s="3">
        <f>VLOOKUP(D50,[1]Query1!$B:$I,2,0)</f>
        <v>7</v>
      </c>
      <c r="J50" s="3">
        <f>VLOOKUP(D50,[1]Query1!$B:$I,3,0)</f>
        <v>6</v>
      </c>
      <c r="K50" s="3">
        <f>VLOOKUP(D50,[1]Query1!$B:$I,4,0)</f>
        <v>39</v>
      </c>
      <c r="L50" s="3">
        <f>VLOOKUP(D50,[1]Query1!$B:$I,5,0)</f>
        <v>7725</v>
      </c>
      <c r="M50" s="3">
        <f>VLOOKUP(D50,[1]Query1!$B:$I,6,0)</f>
        <v>2349</v>
      </c>
      <c r="N50" s="3">
        <f>VLOOKUP(D50,[1]Query1!$B:$I,7,0)</f>
        <v>0</v>
      </c>
      <c r="O50" s="3">
        <f>VLOOKUP(D50,[1]Query1!$B:$I,8,0)</f>
        <v>3</v>
      </c>
    </row>
    <row r="51" spans="1:15" s="3" customFormat="1" x14ac:dyDescent="0.35">
      <c r="A51" s="4" t="s">
        <v>107</v>
      </c>
      <c r="B51" s="4">
        <v>2008</v>
      </c>
      <c r="C51" s="4" t="s">
        <v>108</v>
      </c>
      <c r="D51" s="4">
        <v>61725</v>
      </c>
      <c r="E51" s="4" t="s">
        <v>109</v>
      </c>
      <c r="F51" s="4" t="s">
        <v>109</v>
      </c>
      <c r="G51" s="4" t="s">
        <v>110</v>
      </c>
      <c r="H51" s="4" t="s">
        <v>12</v>
      </c>
      <c r="I51" s="3">
        <f>VLOOKUP(D51,[1]Query1!$B:$I,2,0)</f>
        <v>42</v>
      </c>
      <c r="J51" s="3">
        <f>VLOOKUP(D51,[1]Query1!$B:$I,3,0)</f>
        <v>5</v>
      </c>
      <c r="K51" s="3">
        <f>VLOOKUP(D51,[1]Query1!$B:$I,4,0)</f>
        <v>157</v>
      </c>
      <c r="L51" s="3">
        <f>VLOOKUP(D51,[1]Query1!$B:$I,5,0)</f>
        <v>21448</v>
      </c>
      <c r="M51" s="3">
        <f>VLOOKUP(D51,[1]Query1!$B:$I,6,0)</f>
        <v>49154</v>
      </c>
      <c r="N51" s="3">
        <f>VLOOKUP(D51,[1]Query1!$B:$I,7,0)</f>
        <v>0</v>
      </c>
      <c r="O51" s="3">
        <f>VLOOKUP(D51,[1]Query1!$B:$I,8,0)</f>
        <v>3</v>
      </c>
    </row>
    <row r="52" spans="1:15" s="3" customFormat="1" x14ac:dyDescent="0.35">
      <c r="A52" s="4" t="s">
        <v>107</v>
      </c>
      <c r="B52" s="4">
        <v>2008</v>
      </c>
      <c r="C52" s="4" t="s">
        <v>108</v>
      </c>
      <c r="D52" s="4">
        <v>105079</v>
      </c>
      <c r="E52" s="4" t="s">
        <v>116</v>
      </c>
      <c r="F52" s="4" t="s">
        <v>117</v>
      </c>
      <c r="G52" s="4" t="s">
        <v>118</v>
      </c>
      <c r="H52" s="4" t="s">
        <v>12</v>
      </c>
      <c r="I52" s="3">
        <f>VLOOKUP(D52,[1]Query1!$B:$I,2,0)</f>
        <v>58</v>
      </c>
      <c r="J52" s="3">
        <f>VLOOKUP(D52,[1]Query1!$B:$I,3,0)</f>
        <v>13</v>
      </c>
      <c r="K52" s="3">
        <f>VLOOKUP(D52,[1]Query1!$B:$I,4,0)</f>
        <v>3</v>
      </c>
      <c r="L52" s="3">
        <f>VLOOKUP(D52,[1]Query1!$B:$I,5,0)</f>
        <v>18084</v>
      </c>
      <c r="M52" s="3">
        <f>VLOOKUP(D52,[1]Query1!$B:$I,6,0)</f>
        <v>81369</v>
      </c>
      <c r="N52" s="3">
        <f>VLOOKUP(D52,[1]Query1!$B:$I,7,0)</f>
        <v>0</v>
      </c>
      <c r="O52" s="3">
        <f>VLOOKUP(D52,[1]Query1!$B:$I,8,0)</f>
        <v>3</v>
      </c>
    </row>
    <row r="53" spans="1:15" s="3" customFormat="1" x14ac:dyDescent="0.35">
      <c r="A53" s="4" t="s">
        <v>111</v>
      </c>
      <c r="B53" s="4">
        <v>1829</v>
      </c>
      <c r="C53" s="4" t="s">
        <v>112</v>
      </c>
      <c r="D53" s="4">
        <v>105518</v>
      </c>
      <c r="E53" s="4" t="s">
        <v>113</v>
      </c>
      <c r="F53" s="4" t="s">
        <v>114</v>
      </c>
      <c r="G53" s="4" t="s">
        <v>115</v>
      </c>
      <c r="H53" s="4" t="s">
        <v>12</v>
      </c>
      <c r="I53" s="3">
        <f>VLOOKUP(D53,[1]Query1!$B:$I,2,0)</f>
        <v>39</v>
      </c>
      <c r="J53" s="3">
        <f>VLOOKUP(D53,[1]Query1!$B:$I,3,0)</f>
        <v>12</v>
      </c>
      <c r="K53" s="3">
        <f>VLOOKUP(D53,[1]Query1!$B:$I,4,0)</f>
        <v>26</v>
      </c>
      <c r="L53" s="3">
        <f>VLOOKUP(D53,[1]Query1!$B:$I,5,0)</f>
        <v>6059</v>
      </c>
      <c r="M53" s="3">
        <f>VLOOKUP(D53,[1]Query1!$B:$I,6,0)</f>
        <v>7444</v>
      </c>
      <c r="N53" s="3">
        <f>VLOOKUP(D53,[1]Query1!$B:$I,7,0)</f>
        <v>0</v>
      </c>
      <c r="O53" s="3">
        <f>VLOOKUP(D53,[1]Query1!$B:$I,8,0)</f>
        <v>3</v>
      </c>
    </row>
    <row r="54" spans="1:15" s="3" customFormat="1" x14ac:dyDescent="0.35">
      <c r="A54" s="4" t="s">
        <v>198</v>
      </c>
      <c r="B54" s="4">
        <v>2120</v>
      </c>
      <c r="C54" s="4" t="s">
        <v>199</v>
      </c>
      <c r="D54" s="4">
        <v>600135</v>
      </c>
      <c r="E54" s="4">
        <v>20220218524791</v>
      </c>
      <c r="F54" s="4" t="s">
        <v>205</v>
      </c>
      <c r="G54" s="4" t="s">
        <v>18</v>
      </c>
      <c r="H54" s="4" t="s">
        <v>12</v>
      </c>
      <c r="I54" s="3">
        <f>VLOOKUP(D54,[1]Query1!$B:$I,2,0)</f>
        <v>4</v>
      </c>
      <c r="J54" s="3">
        <f>VLOOKUP(D54,[1]Query1!$B:$I,3,0)</f>
        <v>0</v>
      </c>
      <c r="K54" s="3">
        <f>VLOOKUP(D54,[1]Query1!$B:$I,4,0)</f>
        <v>8</v>
      </c>
      <c r="L54" s="3">
        <f>VLOOKUP(D54,[1]Query1!$B:$I,5,0)</f>
        <v>661</v>
      </c>
      <c r="M54" s="3">
        <f>VLOOKUP(D54,[1]Query1!$B:$I,6,0)</f>
        <v>594</v>
      </c>
      <c r="N54" s="3">
        <f>VLOOKUP(D54,[1]Query1!$B:$I,7,0)</f>
        <v>0</v>
      </c>
      <c r="O54" s="3">
        <f>VLOOKUP(D54,[1]Query1!$B:$I,8,0)</f>
        <v>2</v>
      </c>
    </row>
    <row r="55" spans="1:15" s="3" customFormat="1" x14ac:dyDescent="0.35">
      <c r="A55" s="4" t="s">
        <v>13</v>
      </c>
      <c r="B55" s="4">
        <v>2121</v>
      </c>
      <c r="C55" s="4" t="s">
        <v>14</v>
      </c>
      <c r="D55" s="4">
        <v>169728</v>
      </c>
      <c r="E55" s="4" t="s">
        <v>15</v>
      </c>
      <c r="F55" s="4" t="s">
        <v>16</v>
      </c>
      <c r="G55" s="4" t="s">
        <v>17</v>
      </c>
      <c r="H55" s="4" t="s">
        <v>12</v>
      </c>
      <c r="I55" s="3">
        <f>VLOOKUP(D55,[1]Query1!$B:$I,2,0)</f>
        <v>3</v>
      </c>
      <c r="J55" s="3">
        <f>VLOOKUP(D55,[1]Query1!$B:$I,3,0)</f>
        <v>2</v>
      </c>
      <c r="K55" s="3">
        <f>VLOOKUP(D55,[1]Query1!$B:$I,4,0)</f>
        <v>28</v>
      </c>
      <c r="L55" s="3">
        <f>VLOOKUP(D55,[1]Query1!$B:$I,5,0)</f>
        <v>3186</v>
      </c>
      <c r="M55" s="3">
        <f>VLOOKUP(D55,[1]Query1!$B:$I,6,0)</f>
        <v>1860</v>
      </c>
      <c r="N55" s="3">
        <f>VLOOKUP(D55,[1]Query1!$B:$I,7,0)</f>
        <v>0</v>
      </c>
      <c r="O55" s="3">
        <f>VLOOKUP(D55,[1]Query1!$B:$I,8,0)</f>
        <v>2</v>
      </c>
    </row>
    <row r="56" spans="1:15" s="3" customFormat="1" x14ac:dyDescent="0.35">
      <c r="A56" s="4" t="s">
        <v>76</v>
      </c>
      <c r="B56" s="4">
        <v>2122</v>
      </c>
      <c r="C56" s="4" t="s">
        <v>77</v>
      </c>
      <c r="D56" s="4">
        <v>21404</v>
      </c>
      <c r="E56" s="4" t="s">
        <v>78</v>
      </c>
      <c r="F56" s="4" t="s">
        <v>79</v>
      </c>
      <c r="G56" s="4" t="s">
        <v>80</v>
      </c>
      <c r="H56" s="4" t="s">
        <v>12</v>
      </c>
      <c r="I56" s="3">
        <f>VLOOKUP(D56,[1]Query1!$B:$I,2,0)</f>
        <v>0</v>
      </c>
      <c r="J56" s="3">
        <f>VLOOKUP(D56,[1]Query1!$B:$I,3,0)</f>
        <v>0</v>
      </c>
      <c r="K56" s="3">
        <f>VLOOKUP(D56,[1]Query1!$B:$I,4,0)</f>
        <v>13</v>
      </c>
      <c r="L56" s="3">
        <f>VLOOKUP(D56,[1]Query1!$B:$I,5,0)</f>
        <v>3096</v>
      </c>
      <c r="M56" s="3">
        <f>VLOOKUP(D56,[1]Query1!$B:$I,6,0)</f>
        <v>4052</v>
      </c>
      <c r="N56" s="3">
        <f>VLOOKUP(D56,[1]Query1!$B:$I,7,0)</f>
        <v>0</v>
      </c>
      <c r="O56" s="3">
        <f>VLOOKUP(D56,[1]Query1!$B:$I,8,0)</f>
        <v>2</v>
      </c>
    </row>
    <row r="57" spans="1:15" s="3" customFormat="1" x14ac:dyDescent="0.35">
      <c r="A57" s="4" t="s">
        <v>76</v>
      </c>
      <c r="B57" s="4">
        <v>2122</v>
      </c>
      <c r="C57" s="4" t="s">
        <v>77</v>
      </c>
      <c r="D57" s="4">
        <v>593299</v>
      </c>
      <c r="E57" s="4">
        <v>20220119858378</v>
      </c>
      <c r="F57" s="4" t="s">
        <v>81</v>
      </c>
      <c r="G57" s="4" t="s">
        <v>82</v>
      </c>
      <c r="H57" s="4" t="s">
        <v>12</v>
      </c>
      <c r="I57" s="3">
        <f>VLOOKUP(D57,[1]Query1!$B:$I,2,0)</f>
        <v>24</v>
      </c>
      <c r="J57" s="3">
        <f>VLOOKUP(D57,[1]Query1!$B:$I,3,0)</f>
        <v>6</v>
      </c>
      <c r="K57" s="3">
        <f>VLOOKUP(D57,[1]Query1!$B:$I,4,0)</f>
        <v>32</v>
      </c>
      <c r="L57" s="3">
        <f>VLOOKUP(D57,[1]Query1!$B:$I,5,0)</f>
        <v>710</v>
      </c>
      <c r="M57" s="3">
        <f>VLOOKUP(D57,[1]Query1!$B:$I,6,0)</f>
        <v>1060</v>
      </c>
      <c r="N57" s="3">
        <f>VLOOKUP(D57,[1]Query1!$B:$I,7,0)</f>
        <v>0</v>
      </c>
      <c r="O57" s="3">
        <f>VLOOKUP(D57,[1]Query1!$B:$I,8,0)</f>
        <v>2</v>
      </c>
    </row>
    <row r="58" spans="1:15" s="3" customFormat="1" x14ac:dyDescent="0.35">
      <c r="A58" s="4" t="s">
        <v>76</v>
      </c>
      <c r="B58" s="4">
        <v>2122</v>
      </c>
      <c r="C58" s="4" t="s">
        <v>77</v>
      </c>
      <c r="D58" s="4">
        <v>1402700</v>
      </c>
      <c r="E58" s="4">
        <v>20250315148157</v>
      </c>
      <c r="F58" s="4" t="s">
        <v>88</v>
      </c>
      <c r="G58" s="4" t="s">
        <v>89</v>
      </c>
      <c r="H58" s="4" t="s">
        <v>12</v>
      </c>
      <c r="I58" s="3">
        <f>VLOOKUP(D58,[1]Query1!$B:$I,2,0)</f>
        <v>4</v>
      </c>
      <c r="J58" s="3">
        <f>VLOOKUP(D58,[1]Query1!$B:$I,3,0)</f>
        <v>0</v>
      </c>
      <c r="K58" s="3">
        <f>VLOOKUP(D58,[1]Query1!$B:$I,4,0)</f>
        <v>13</v>
      </c>
      <c r="L58" s="3">
        <f>VLOOKUP(D58,[1]Query1!$B:$I,5,0)</f>
        <v>2076</v>
      </c>
      <c r="M58" s="3">
        <f>VLOOKUP(D58,[1]Query1!$B:$I,6,0)</f>
        <v>649</v>
      </c>
      <c r="N58" s="3">
        <f>VLOOKUP(D58,[1]Query1!$B:$I,7,0)</f>
        <v>0</v>
      </c>
      <c r="O58" s="3">
        <f>VLOOKUP(D58,[1]Query1!$B:$I,8,0)</f>
        <v>2</v>
      </c>
    </row>
    <row r="59" spans="1:15" s="3" customFormat="1" x14ac:dyDescent="0.35">
      <c r="A59" s="4" t="s">
        <v>76</v>
      </c>
      <c r="B59" s="4">
        <v>2122</v>
      </c>
      <c r="C59" s="4" t="s">
        <v>77</v>
      </c>
      <c r="D59" s="4">
        <v>461020</v>
      </c>
      <c r="E59" s="4" t="s">
        <v>191</v>
      </c>
      <c r="F59" s="4" t="s">
        <v>192</v>
      </c>
      <c r="G59" s="4" t="s">
        <v>193</v>
      </c>
      <c r="H59" s="4" t="s">
        <v>12</v>
      </c>
      <c r="I59" s="3">
        <f>VLOOKUP(D59,[1]Query1!$B:$I,2,0)</f>
        <v>0</v>
      </c>
      <c r="J59" s="3">
        <f>VLOOKUP(D59,[1]Query1!$B:$I,3,0)</f>
        <v>0</v>
      </c>
      <c r="K59" s="3">
        <f>VLOOKUP(D59,[1]Query1!$B:$I,4,0)</f>
        <v>89</v>
      </c>
      <c r="L59" s="3">
        <f>VLOOKUP(D59,[1]Query1!$B:$I,5,0)</f>
        <v>926</v>
      </c>
      <c r="M59" s="3">
        <f>VLOOKUP(D59,[1]Query1!$B:$I,6,0)</f>
        <v>935</v>
      </c>
      <c r="N59" s="3">
        <f>VLOOKUP(D59,[1]Query1!$B:$I,7,0)</f>
        <v>0</v>
      </c>
      <c r="O59" s="3">
        <f>VLOOKUP(D59,[1]Query1!$B:$I,8,0)</f>
        <v>2</v>
      </c>
    </row>
    <row r="60" spans="1:15" s="3" customFormat="1" x14ac:dyDescent="0.35">
      <c r="A60" s="4" t="s">
        <v>155</v>
      </c>
      <c r="B60" s="4">
        <v>2125</v>
      </c>
      <c r="C60" s="4" t="s">
        <v>156</v>
      </c>
      <c r="D60" s="4">
        <v>104653</v>
      </c>
      <c r="E60" s="4" t="s">
        <v>157</v>
      </c>
      <c r="F60" s="4" t="s">
        <v>157</v>
      </c>
      <c r="G60" s="4" t="s">
        <v>158</v>
      </c>
      <c r="H60" s="4" t="s">
        <v>12</v>
      </c>
      <c r="I60" s="3">
        <f>VLOOKUP(D60,[1]Query1!$B:$I,2,0)</f>
        <v>0</v>
      </c>
      <c r="J60" s="3">
        <f>VLOOKUP(D60,[1]Query1!$B:$I,3,0)</f>
        <v>0</v>
      </c>
      <c r="K60" s="3">
        <f>VLOOKUP(D60,[1]Query1!$B:$I,4,0)</f>
        <v>15</v>
      </c>
      <c r="L60" s="3">
        <f>VLOOKUP(D60,[1]Query1!$B:$I,5,0)</f>
        <v>3147</v>
      </c>
      <c r="M60" s="3">
        <f>VLOOKUP(D60,[1]Query1!$B:$I,6,0)</f>
        <v>9731</v>
      </c>
      <c r="N60" s="3">
        <f>VLOOKUP(D60,[1]Query1!$B:$I,7,0)</f>
        <v>0</v>
      </c>
      <c r="O60" s="3">
        <f>VLOOKUP(D60,[1]Query1!$B:$I,8,0)</f>
        <v>2</v>
      </c>
    </row>
    <row r="61" spans="1:15" s="3" customFormat="1" ht="26.5" x14ac:dyDescent="0.35">
      <c r="A61" s="4" t="s">
        <v>8</v>
      </c>
      <c r="B61" s="4">
        <v>2123</v>
      </c>
      <c r="C61" s="4" t="s">
        <v>9</v>
      </c>
      <c r="D61" s="4">
        <v>335280</v>
      </c>
      <c r="E61" s="4">
        <v>20170831434712</v>
      </c>
      <c r="F61" s="4" t="s">
        <v>10</v>
      </c>
      <c r="G61" s="4" t="s">
        <v>11</v>
      </c>
      <c r="H61" s="4" t="s">
        <v>12</v>
      </c>
      <c r="I61" s="3">
        <f>VLOOKUP(D61,[1]Query1!$B:$I,2,0)</f>
        <v>2</v>
      </c>
      <c r="J61" s="3">
        <f>VLOOKUP(D61,[1]Query1!$B:$I,3,0)</f>
        <v>2</v>
      </c>
      <c r="K61" s="3">
        <f>VLOOKUP(D61,[1]Query1!$B:$I,4,0)</f>
        <v>6</v>
      </c>
      <c r="L61" s="3">
        <f>VLOOKUP(D61,[1]Query1!$B:$I,5,0)</f>
        <v>552</v>
      </c>
      <c r="M61" s="3">
        <f>VLOOKUP(D61,[1]Query1!$B:$I,6,0)</f>
        <v>450</v>
      </c>
      <c r="N61" s="3">
        <f>VLOOKUP(D61,[1]Query1!$B:$I,7,0)</f>
        <v>0</v>
      </c>
      <c r="O61" s="3">
        <f>VLOOKUP(D61,[1]Query1!$B:$I,8,0)</f>
        <v>2</v>
      </c>
    </row>
    <row r="62" spans="1:15" s="3" customFormat="1" x14ac:dyDescent="0.35">
      <c r="A62" s="4" t="s">
        <v>30</v>
      </c>
      <c r="B62" s="4">
        <v>1830</v>
      </c>
      <c r="C62" s="4" t="s">
        <v>31</v>
      </c>
      <c r="D62" s="4">
        <v>1269379</v>
      </c>
      <c r="E62" s="4">
        <v>20241005888691</v>
      </c>
      <c r="F62" s="4" t="s">
        <v>45</v>
      </c>
      <c r="G62" s="4" t="s">
        <v>45</v>
      </c>
      <c r="H62" s="4" t="s">
        <v>12</v>
      </c>
      <c r="I62" s="3">
        <f>VLOOKUP(D62,[1]Query1!$B:$I,2,0)</f>
        <v>35</v>
      </c>
      <c r="J62" s="3">
        <f>VLOOKUP(D62,[1]Query1!$B:$I,3,0)</f>
        <v>4</v>
      </c>
      <c r="K62" s="3">
        <f>VLOOKUP(D62,[1]Query1!$B:$I,4,0)</f>
        <v>13</v>
      </c>
      <c r="L62" s="3">
        <f>VLOOKUP(D62,[1]Query1!$B:$I,5,0)</f>
        <v>101</v>
      </c>
      <c r="M62" s="3">
        <f>VLOOKUP(D62,[1]Query1!$B:$I,6,0)</f>
        <v>2382</v>
      </c>
      <c r="N62" s="3">
        <f>VLOOKUP(D62,[1]Query1!$B:$I,7,0)</f>
        <v>0</v>
      </c>
      <c r="O62" s="3">
        <f>VLOOKUP(D62,[1]Query1!$B:$I,8,0)</f>
        <v>2</v>
      </c>
    </row>
    <row r="63" spans="1:15" s="3" customFormat="1" x14ac:dyDescent="0.35">
      <c r="A63" s="4" t="s">
        <v>46</v>
      </c>
      <c r="B63" s="4">
        <v>1837</v>
      </c>
      <c r="C63" s="4" t="s">
        <v>47</v>
      </c>
      <c r="D63" s="4">
        <v>70699</v>
      </c>
      <c r="E63" s="4" t="s">
        <v>48</v>
      </c>
      <c r="F63" s="4" t="s">
        <v>49</v>
      </c>
      <c r="G63" s="4" t="s">
        <v>50</v>
      </c>
      <c r="H63" s="4" t="s">
        <v>12</v>
      </c>
      <c r="I63" s="3">
        <f>VLOOKUP(D63,[1]Query1!$B:$I,2,0)</f>
        <v>4</v>
      </c>
      <c r="J63" s="3">
        <f>VLOOKUP(D63,[1]Query1!$B:$I,3,0)</f>
        <v>0</v>
      </c>
      <c r="K63" s="3">
        <f>VLOOKUP(D63,[1]Query1!$B:$I,4,0)</f>
        <v>0</v>
      </c>
      <c r="L63" s="3">
        <f>VLOOKUP(D63,[1]Query1!$B:$I,5,0)</f>
        <v>2965</v>
      </c>
      <c r="M63" s="3">
        <f>VLOOKUP(D63,[1]Query1!$B:$I,6,0)</f>
        <v>7029</v>
      </c>
      <c r="N63" s="3">
        <f>VLOOKUP(D63,[1]Query1!$B:$I,7,0)</f>
        <v>0</v>
      </c>
      <c r="O63" s="3">
        <f>VLOOKUP(D63,[1]Query1!$B:$I,8,0)</f>
        <v>2</v>
      </c>
    </row>
    <row r="64" spans="1:15" s="8" customFormat="1" x14ac:dyDescent="0.35">
      <c r="A64" s="7" t="s">
        <v>76</v>
      </c>
      <c r="B64" s="7">
        <v>2122</v>
      </c>
      <c r="C64" s="7" t="s">
        <v>77</v>
      </c>
      <c r="D64" s="7">
        <v>759830</v>
      </c>
      <c r="E64" s="7">
        <v>20221121629693</v>
      </c>
      <c r="F64" s="7" t="s">
        <v>83</v>
      </c>
      <c r="G64" s="7" t="s">
        <v>84</v>
      </c>
      <c r="H64" s="7" t="s">
        <v>12</v>
      </c>
      <c r="I64" s="8">
        <f>VLOOKUP(D64,[1]Query1!$B:$I,2,0)</f>
        <v>7</v>
      </c>
      <c r="J64" s="8">
        <f>VLOOKUP(D64,[1]Query1!$B:$I,3,0)</f>
        <v>0</v>
      </c>
      <c r="K64" s="8">
        <f>VLOOKUP(D64,[1]Query1!$B:$I,4,0)</f>
        <v>51</v>
      </c>
      <c r="L64" s="8">
        <f>VLOOKUP(D64,[1]Query1!$B:$I,5,0)</f>
        <v>4799</v>
      </c>
      <c r="M64" s="8">
        <f>VLOOKUP(D64,[1]Query1!$B:$I,6,0)</f>
        <v>2077</v>
      </c>
      <c r="N64" s="8">
        <f>VLOOKUP(D64,[1]Query1!$B:$I,7,0)</f>
        <v>0</v>
      </c>
      <c r="O64" s="8">
        <f>VLOOKUP(D64,[1]Query1!$B:$I,8,0)</f>
        <v>1</v>
      </c>
    </row>
    <row r="65" spans="1:15" s="8" customFormat="1" x14ac:dyDescent="0.35">
      <c r="A65" s="7" t="s">
        <v>76</v>
      </c>
      <c r="B65" s="7">
        <v>2122</v>
      </c>
      <c r="C65" s="7" t="s">
        <v>77</v>
      </c>
      <c r="D65" s="7">
        <v>693332</v>
      </c>
      <c r="E65" s="7" t="s">
        <v>85</v>
      </c>
      <c r="F65" s="7" t="s">
        <v>86</v>
      </c>
      <c r="G65" s="7" t="s">
        <v>87</v>
      </c>
      <c r="H65" s="7" t="s">
        <v>12</v>
      </c>
      <c r="I65" s="8">
        <f>VLOOKUP(D65,[1]Query1!$B:$I,2,0)</f>
        <v>6</v>
      </c>
      <c r="J65" s="8">
        <f>VLOOKUP(D65,[1]Query1!$B:$I,3,0)</f>
        <v>0</v>
      </c>
      <c r="K65" s="8">
        <f>VLOOKUP(D65,[1]Query1!$B:$I,4,0)</f>
        <v>45</v>
      </c>
      <c r="L65" s="8">
        <f>VLOOKUP(D65,[1]Query1!$B:$I,5,0)</f>
        <v>5035</v>
      </c>
      <c r="M65" s="8">
        <f>VLOOKUP(D65,[1]Query1!$B:$I,6,0)</f>
        <v>2122</v>
      </c>
      <c r="N65" s="8">
        <f>VLOOKUP(D65,[1]Query1!$B:$I,7,0)</f>
        <v>0</v>
      </c>
      <c r="O65" s="8">
        <f>VLOOKUP(D65,[1]Query1!$B:$I,8,0)</f>
        <v>1</v>
      </c>
    </row>
    <row r="66" spans="1:15" s="8" customFormat="1" x14ac:dyDescent="0.35">
      <c r="A66" s="7" t="s">
        <v>187</v>
      </c>
      <c r="B66" s="7">
        <v>1919</v>
      </c>
      <c r="C66" s="7" t="s">
        <v>188</v>
      </c>
      <c r="D66" s="7">
        <v>1285071</v>
      </c>
      <c r="E66" s="7">
        <v>20241022956155</v>
      </c>
      <c r="F66" s="7" t="s">
        <v>189</v>
      </c>
      <c r="G66" s="7" t="s">
        <v>190</v>
      </c>
      <c r="H66" s="7" t="s">
        <v>12</v>
      </c>
      <c r="I66" s="8">
        <f>VLOOKUP(D66,[1]Query1!$B:$I,2,0)</f>
        <v>1</v>
      </c>
      <c r="J66" s="8">
        <f>VLOOKUP(D66,[1]Query1!$B:$I,3,0)</f>
        <v>1</v>
      </c>
      <c r="K66" s="8">
        <f>VLOOKUP(D66,[1]Query1!$B:$I,4,0)</f>
        <v>2</v>
      </c>
      <c r="L66" s="8">
        <f>VLOOKUP(D66,[1]Query1!$B:$I,5,0)</f>
        <v>44</v>
      </c>
      <c r="M66" s="8">
        <f>VLOOKUP(D66,[1]Query1!$B:$I,6,0)</f>
        <v>43</v>
      </c>
      <c r="N66" s="8">
        <f>VLOOKUP(D66,[1]Query1!$B:$I,7,0)</f>
        <v>0</v>
      </c>
      <c r="O66" s="8">
        <f>VLOOKUP(D66,[1]Query1!$B:$I,8,0)</f>
        <v>1</v>
      </c>
    </row>
    <row r="67" spans="1:15" s="8" customFormat="1" x14ac:dyDescent="0.35">
      <c r="A67" s="7" t="s">
        <v>60</v>
      </c>
      <c r="B67" s="7">
        <v>2097</v>
      </c>
      <c r="C67" s="7" t="s">
        <v>61</v>
      </c>
      <c r="D67" s="7">
        <v>221477</v>
      </c>
      <c r="E67" s="7" t="s">
        <v>62</v>
      </c>
      <c r="F67" s="7" t="s">
        <v>63</v>
      </c>
      <c r="G67" s="7" t="s">
        <v>64</v>
      </c>
      <c r="H67" s="7" t="s">
        <v>12</v>
      </c>
      <c r="I67" s="8">
        <f>VLOOKUP(D67,[1]Query1!$B:$I,2,0)</f>
        <v>9</v>
      </c>
      <c r="J67" s="8">
        <f>VLOOKUP(D67,[1]Query1!$B:$I,3,0)</f>
        <v>7</v>
      </c>
      <c r="K67" s="8">
        <f>VLOOKUP(D67,[1]Query1!$B:$I,4,0)</f>
        <v>0</v>
      </c>
      <c r="L67" s="8">
        <f>VLOOKUP(D67,[1]Query1!$B:$I,5,0)</f>
        <v>114</v>
      </c>
      <c r="M67" s="8">
        <f>VLOOKUP(D67,[1]Query1!$B:$I,6,0)</f>
        <v>292</v>
      </c>
      <c r="N67" s="8">
        <f>VLOOKUP(D67,[1]Query1!$B:$I,7,0)</f>
        <v>0</v>
      </c>
      <c r="O67" s="8">
        <f>VLOOKUP(D67,[1]Query1!$B:$I,8,0)</f>
        <v>1</v>
      </c>
    </row>
    <row r="68" spans="1:15" s="8" customFormat="1" x14ac:dyDescent="0.35">
      <c r="A68" s="7" t="s">
        <v>93</v>
      </c>
      <c r="B68" s="7">
        <v>1990</v>
      </c>
      <c r="C68" s="7" t="s">
        <v>94</v>
      </c>
      <c r="D68" s="7">
        <v>684253</v>
      </c>
      <c r="E68" s="7" t="s">
        <v>90</v>
      </c>
      <c r="F68" s="7" t="s">
        <v>91</v>
      </c>
      <c r="G68" s="7" t="s">
        <v>92</v>
      </c>
      <c r="H68" s="7" t="s">
        <v>12</v>
      </c>
      <c r="I68" s="8">
        <f>VLOOKUP(D68,[1]Query1!$B:$I,2,0)</f>
        <v>5</v>
      </c>
      <c r="J68" s="8">
        <f>VLOOKUP(D68,[1]Query1!$B:$I,3,0)</f>
        <v>0</v>
      </c>
      <c r="K68" s="8">
        <f>VLOOKUP(D68,[1]Query1!$B:$I,4,0)</f>
        <v>48</v>
      </c>
      <c r="L68" s="8">
        <f>VLOOKUP(D68,[1]Query1!$B:$I,5,0)</f>
        <v>5089</v>
      </c>
      <c r="M68" s="8">
        <f>VLOOKUP(D68,[1]Query1!$B:$I,6,0)</f>
        <v>2147</v>
      </c>
      <c r="N68" s="8">
        <f>VLOOKUP(D68,[1]Query1!$B:$I,7,0)</f>
        <v>0</v>
      </c>
      <c r="O68" s="8">
        <f>VLOOKUP(D68,[1]Query1!$B:$I,8,0)</f>
        <v>1</v>
      </c>
    </row>
    <row r="69" spans="1:15" s="8" customFormat="1" x14ac:dyDescent="0.35">
      <c r="A69" s="7" t="s">
        <v>146</v>
      </c>
      <c r="B69" s="7">
        <v>1907</v>
      </c>
      <c r="C69" s="7" t="s">
        <v>147</v>
      </c>
      <c r="D69" s="7">
        <v>58902</v>
      </c>
      <c r="E69" s="7" t="s">
        <v>148</v>
      </c>
      <c r="F69" s="7" t="s">
        <v>148</v>
      </c>
      <c r="G69" s="7" t="s">
        <v>149</v>
      </c>
      <c r="H69" s="7" t="s">
        <v>12</v>
      </c>
      <c r="I69" s="8">
        <f>VLOOKUP(D69,[1]Query1!$B:$I,2,0)</f>
        <v>0</v>
      </c>
      <c r="J69" s="8">
        <f>VLOOKUP(D69,[1]Query1!$B:$I,3,0)</f>
        <v>0</v>
      </c>
      <c r="K69" s="8">
        <f>VLOOKUP(D69,[1]Query1!$B:$I,4,0)</f>
        <v>0</v>
      </c>
      <c r="L69" s="8">
        <f>VLOOKUP(D69,[1]Query1!$B:$I,5,0)</f>
        <v>931</v>
      </c>
      <c r="M69" s="8">
        <f>VLOOKUP(D69,[1]Query1!$B:$I,6,0)</f>
        <v>15546</v>
      </c>
      <c r="N69" s="8">
        <f>VLOOKUP(D69,[1]Query1!$B:$I,7,0)</f>
        <v>0</v>
      </c>
      <c r="O69" s="8">
        <f>VLOOKUP(D69,[1]Query1!$B:$I,8,0)</f>
        <v>1</v>
      </c>
    </row>
    <row r="70" spans="1:15" s="8" customFormat="1" x14ac:dyDescent="0.35">
      <c r="A70" s="7" t="s">
        <v>146</v>
      </c>
      <c r="B70" s="7">
        <v>1907</v>
      </c>
      <c r="C70" s="7" t="s">
        <v>147</v>
      </c>
      <c r="D70" s="7">
        <v>170832</v>
      </c>
      <c r="E70" s="7" t="s">
        <v>182</v>
      </c>
      <c r="F70" s="7" t="s">
        <v>183</v>
      </c>
      <c r="G70" s="7" t="s">
        <v>184</v>
      </c>
      <c r="H70" s="7" t="s">
        <v>12</v>
      </c>
      <c r="I70" s="8">
        <f>VLOOKUP(D70,[1]Query1!$B:$I,2,0)</f>
        <v>0</v>
      </c>
      <c r="J70" s="8">
        <f>VLOOKUP(D70,[1]Query1!$B:$I,3,0)</f>
        <v>11</v>
      </c>
      <c r="K70" s="8">
        <f>VLOOKUP(D70,[1]Query1!$B:$I,4,0)</f>
        <v>0</v>
      </c>
      <c r="L70" s="8">
        <f>VLOOKUP(D70,[1]Query1!$B:$I,5,0)</f>
        <v>190</v>
      </c>
      <c r="M70" s="8">
        <f>VLOOKUP(D70,[1]Query1!$B:$I,6,0)</f>
        <v>483</v>
      </c>
      <c r="N70" s="8">
        <f>VLOOKUP(D70,[1]Query1!$B:$I,7,0)</f>
        <v>0</v>
      </c>
      <c r="O70" s="8">
        <f>VLOOKUP(D70,[1]Query1!$B:$I,8,0)</f>
        <v>1</v>
      </c>
    </row>
    <row r="71" spans="1:15" s="8" customFormat="1" ht="26.5" x14ac:dyDescent="0.35">
      <c r="A71" s="7" t="s">
        <v>26</v>
      </c>
      <c r="B71" s="7">
        <v>1911</v>
      </c>
      <c r="C71" s="7" t="s">
        <v>27</v>
      </c>
      <c r="D71" s="7">
        <v>137935</v>
      </c>
      <c r="E71" s="7" t="s">
        <v>28</v>
      </c>
      <c r="F71" s="7" t="s">
        <v>28</v>
      </c>
      <c r="G71" s="7" t="s">
        <v>29</v>
      </c>
      <c r="H71" s="7" t="s">
        <v>12</v>
      </c>
      <c r="I71" s="8">
        <f>VLOOKUP(D71,[1]Query1!$B:$I,2,0)</f>
        <v>0</v>
      </c>
      <c r="J71" s="8">
        <f>VLOOKUP(D71,[1]Query1!$B:$I,3,0)</f>
        <v>0</v>
      </c>
      <c r="K71" s="8">
        <f>VLOOKUP(D71,[1]Query1!$B:$I,4,0)</f>
        <v>0</v>
      </c>
      <c r="L71" s="8">
        <f>VLOOKUP(D71,[1]Query1!$B:$I,5,0)</f>
        <v>2050</v>
      </c>
      <c r="M71" s="8">
        <f>VLOOKUP(D71,[1]Query1!$B:$I,6,0)</f>
        <v>2339</v>
      </c>
      <c r="N71" s="8">
        <f>VLOOKUP(D71,[1]Query1!$B:$I,7,0)</f>
        <v>0</v>
      </c>
      <c r="O71" s="8">
        <f>VLOOKUP(D71,[1]Query1!$B:$I,8,0)</f>
        <v>1</v>
      </c>
    </row>
    <row r="72" spans="1:15" s="8" customFormat="1" x14ac:dyDescent="0.35">
      <c r="A72" s="7" t="s">
        <v>46</v>
      </c>
      <c r="B72" s="7">
        <v>1837</v>
      </c>
      <c r="C72" s="7" t="s">
        <v>47</v>
      </c>
      <c r="D72" s="7">
        <v>684253</v>
      </c>
      <c r="E72" s="7" t="s">
        <v>90</v>
      </c>
      <c r="F72" s="7" t="s">
        <v>91</v>
      </c>
      <c r="G72" s="7" t="s">
        <v>92</v>
      </c>
      <c r="H72" s="7" t="s">
        <v>12</v>
      </c>
      <c r="I72" s="8">
        <f>VLOOKUP(D72,[1]Query1!$B:$I,2,0)</f>
        <v>5</v>
      </c>
      <c r="J72" s="8">
        <f>VLOOKUP(D72,[1]Query1!$B:$I,3,0)</f>
        <v>0</v>
      </c>
      <c r="K72" s="8">
        <f>VLOOKUP(D72,[1]Query1!$B:$I,4,0)</f>
        <v>48</v>
      </c>
      <c r="L72" s="8">
        <f>VLOOKUP(D72,[1]Query1!$B:$I,5,0)</f>
        <v>5089</v>
      </c>
      <c r="M72" s="8">
        <f>VLOOKUP(D72,[1]Query1!$B:$I,6,0)</f>
        <v>2147</v>
      </c>
      <c r="N72" s="8">
        <f>VLOOKUP(D72,[1]Query1!$B:$I,7,0)</f>
        <v>0</v>
      </c>
      <c r="O72" s="8">
        <f>VLOOKUP(D72,[1]Query1!$B:$I,8,0)</f>
        <v>1</v>
      </c>
    </row>
    <row r="73" spans="1:15" s="8" customFormat="1" x14ac:dyDescent="0.35">
      <c r="A73" s="7" t="s">
        <v>46</v>
      </c>
      <c r="B73" s="7">
        <v>1837</v>
      </c>
      <c r="C73" s="7" t="s">
        <v>47</v>
      </c>
      <c r="D73" s="7">
        <v>684253</v>
      </c>
      <c r="E73" s="7" t="s">
        <v>90</v>
      </c>
      <c r="F73" s="7" t="s">
        <v>91</v>
      </c>
      <c r="G73" s="7" t="s">
        <v>92</v>
      </c>
      <c r="H73" s="7" t="s">
        <v>12</v>
      </c>
      <c r="I73" s="8">
        <f>VLOOKUP(D73,[1]Query1!$B:$I,2,0)</f>
        <v>5</v>
      </c>
      <c r="J73" s="8">
        <f>VLOOKUP(D73,[1]Query1!$B:$I,3,0)</f>
        <v>0</v>
      </c>
      <c r="K73" s="8">
        <f>VLOOKUP(D73,[1]Query1!$B:$I,4,0)</f>
        <v>48</v>
      </c>
      <c r="L73" s="8">
        <f>VLOOKUP(D73,[1]Query1!$B:$I,5,0)</f>
        <v>5089</v>
      </c>
      <c r="M73" s="8">
        <f>VLOOKUP(D73,[1]Query1!$B:$I,6,0)</f>
        <v>2147</v>
      </c>
      <c r="N73" s="8">
        <f>VLOOKUP(D73,[1]Query1!$B:$I,7,0)</f>
        <v>0</v>
      </c>
      <c r="O73" s="8">
        <f>VLOOKUP(D73,[1]Query1!$B:$I,8,0)</f>
        <v>1</v>
      </c>
    </row>
    <row r="74" spans="1:15" s="8" customFormat="1" ht="26.5" x14ac:dyDescent="0.35">
      <c r="A74" s="7" t="s">
        <v>133</v>
      </c>
      <c r="B74" s="7">
        <v>1752</v>
      </c>
      <c r="C74" s="7" t="s">
        <v>134</v>
      </c>
      <c r="D74" s="7">
        <v>265424</v>
      </c>
      <c r="E74" s="7" t="s">
        <v>135</v>
      </c>
      <c r="F74" s="7" t="s">
        <v>136</v>
      </c>
      <c r="G74" s="7" t="s">
        <v>137</v>
      </c>
      <c r="H74" s="7" t="s">
        <v>12</v>
      </c>
      <c r="I74" s="8">
        <f>VLOOKUP(D74,[1]Query1!$B:$I,2,0)</f>
        <v>7</v>
      </c>
      <c r="J74" s="8">
        <f>VLOOKUP(D74,[1]Query1!$B:$I,3,0)</f>
        <v>0</v>
      </c>
      <c r="K74" s="8">
        <f>VLOOKUP(D74,[1]Query1!$B:$I,4,0)</f>
        <v>1</v>
      </c>
      <c r="L74" s="8">
        <f>VLOOKUP(D74,[1]Query1!$B:$I,5,0)</f>
        <v>1635</v>
      </c>
      <c r="M74" s="8">
        <f>VLOOKUP(D74,[1]Query1!$B:$I,6,0)</f>
        <v>24970</v>
      </c>
      <c r="N74" s="8">
        <f>VLOOKUP(D74,[1]Query1!$B:$I,7,0)</f>
        <v>0</v>
      </c>
      <c r="O74" s="8">
        <f>VLOOKUP(D74,[1]Query1!$B:$I,8,0)</f>
        <v>1</v>
      </c>
    </row>
  </sheetData>
  <autoFilter ref="A1:R1" xr:uid="{952B1B2D-A562-45C6-9333-DE037C87EA2B}">
    <sortState xmlns:xlrd2="http://schemas.microsoft.com/office/spreadsheetml/2017/richdata2" ref="A2:R74">
      <sortCondition descending="1" ref="N1"/>
    </sortState>
  </autoFilter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9d258917-277f-42cd-a3cd-14c4e9ee58bc}" enabled="1" method="Standard" siteId="{38ae3bcd-9579-4fd4-adda-b42e1495d55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 (26)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Chen, Yang (ext) (DI S CN DM-X TSSH CKM P&amp;T)</cp:lastModifiedBy>
  <dcterms:created xsi:type="dcterms:W3CDTF">2026-01-12T07:47:55Z</dcterms:created>
  <dcterms:modified xsi:type="dcterms:W3CDTF">2026-01-13T05:05:37Z</dcterms:modified>
</cp:coreProperties>
</file>