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004mjkm\Desktop\"/>
    </mc:Choice>
  </mc:AlternateContent>
  <xr:revisionPtr revIDLastSave="0" documentId="8_{4155E158-E21C-4B98-81D4-DDC3E8D82ED0}" xr6:coauthVersionLast="47" xr6:coauthVersionMax="47" xr10:uidLastSave="{00000000-0000-0000-0000-000000000000}"/>
  <bookViews>
    <workbookView xWindow="28680" yWindow="-120" windowWidth="29040" windowHeight="17520" xr2:uid="{CA33FCBF-1BE3-4457-ACB7-DFD55CE26857}"/>
  </bookViews>
  <sheets>
    <sheet name="export (28)" sheetId="1" r:id="rId1"/>
    <sheet name="会员兑换" sheetId="2" r:id="rId2"/>
  </sheets>
  <externalReferences>
    <externalReference r:id="rId3"/>
  </externalReferences>
  <definedNames>
    <definedName name="_xlnm._FilterDatabase" localSheetId="0" hidden="1">'export (28)'!$A$1:$R$1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I50" i="1"/>
  <c r="J50" i="1"/>
  <c r="K50" i="1"/>
  <c r="L50" i="1"/>
  <c r="M50" i="1"/>
  <c r="N50" i="1"/>
  <c r="H26" i="1"/>
  <c r="I26" i="1"/>
  <c r="J26" i="1"/>
  <c r="K26" i="1"/>
  <c r="L26" i="1"/>
  <c r="M26" i="1"/>
  <c r="N26" i="1"/>
  <c r="H33" i="1"/>
  <c r="I33" i="1"/>
  <c r="J33" i="1"/>
  <c r="K33" i="1"/>
  <c r="L33" i="1"/>
  <c r="M33" i="1"/>
  <c r="N33" i="1"/>
  <c r="H34" i="1"/>
  <c r="I34" i="1"/>
  <c r="J34" i="1"/>
  <c r="K34" i="1"/>
  <c r="L34" i="1"/>
  <c r="M34" i="1"/>
  <c r="N34" i="1"/>
  <c r="H27" i="1"/>
  <c r="I27" i="1"/>
  <c r="J27" i="1"/>
  <c r="K27" i="1"/>
  <c r="L27" i="1"/>
  <c r="M27" i="1"/>
  <c r="N27" i="1"/>
  <c r="H42" i="1"/>
  <c r="I42" i="1"/>
  <c r="J42" i="1"/>
  <c r="K42" i="1"/>
  <c r="L42" i="1"/>
  <c r="M42" i="1"/>
  <c r="N42" i="1"/>
  <c r="H51" i="1"/>
  <c r="I51" i="1"/>
  <c r="J51" i="1"/>
  <c r="K51" i="1"/>
  <c r="L51" i="1"/>
  <c r="M51" i="1"/>
  <c r="N51" i="1"/>
  <c r="H52" i="1"/>
  <c r="I52" i="1"/>
  <c r="J52" i="1"/>
  <c r="K52" i="1"/>
  <c r="L52" i="1"/>
  <c r="M52" i="1"/>
  <c r="N52" i="1"/>
  <c r="H12" i="1"/>
  <c r="I12" i="1"/>
  <c r="J12" i="1"/>
  <c r="K12" i="1"/>
  <c r="L12" i="1"/>
  <c r="M12" i="1"/>
  <c r="N12" i="1"/>
  <c r="H2" i="1"/>
  <c r="I2" i="1"/>
  <c r="J2" i="1"/>
  <c r="K2" i="1"/>
  <c r="L2" i="1"/>
  <c r="M2" i="1"/>
  <c r="N2" i="1"/>
  <c r="H43" i="1"/>
  <c r="I43" i="1"/>
  <c r="J43" i="1"/>
  <c r="K43" i="1"/>
  <c r="L43" i="1"/>
  <c r="M43" i="1"/>
  <c r="N43" i="1"/>
  <c r="H53" i="1"/>
  <c r="I53" i="1"/>
  <c r="J53" i="1"/>
  <c r="K53" i="1"/>
  <c r="L53" i="1"/>
  <c r="M53" i="1"/>
  <c r="N53" i="1"/>
  <c r="H54" i="1"/>
  <c r="I54" i="1"/>
  <c r="J54" i="1"/>
  <c r="K54" i="1"/>
  <c r="L54" i="1"/>
  <c r="M54" i="1"/>
  <c r="N54" i="1"/>
  <c r="H10" i="1"/>
  <c r="I10" i="1"/>
  <c r="J10" i="1"/>
  <c r="K10" i="1"/>
  <c r="L10" i="1"/>
  <c r="M10" i="1"/>
  <c r="N10" i="1"/>
  <c r="H13" i="1"/>
  <c r="I13" i="1"/>
  <c r="J13" i="1"/>
  <c r="K13" i="1"/>
  <c r="L13" i="1"/>
  <c r="M13" i="1"/>
  <c r="N13" i="1"/>
  <c r="H14" i="1"/>
  <c r="I14" i="1"/>
  <c r="J14" i="1"/>
  <c r="K14" i="1"/>
  <c r="L14" i="1"/>
  <c r="M14" i="1"/>
  <c r="N14" i="1"/>
  <c r="H44" i="1"/>
  <c r="I44" i="1"/>
  <c r="J44" i="1"/>
  <c r="K44" i="1"/>
  <c r="L44" i="1"/>
  <c r="M44" i="1"/>
  <c r="N44" i="1"/>
  <c r="H8" i="1"/>
  <c r="I8" i="1"/>
  <c r="J8" i="1"/>
  <c r="K8" i="1"/>
  <c r="L8" i="1"/>
  <c r="M8" i="1"/>
  <c r="N8" i="1"/>
  <c r="H45" i="1"/>
  <c r="I45" i="1"/>
  <c r="J45" i="1"/>
  <c r="K45" i="1"/>
  <c r="L45" i="1"/>
  <c r="M45" i="1"/>
  <c r="N45" i="1"/>
  <c r="H15" i="1"/>
  <c r="I15" i="1"/>
  <c r="J15" i="1"/>
  <c r="K15" i="1"/>
  <c r="L15" i="1"/>
  <c r="M15" i="1"/>
  <c r="N15" i="1"/>
  <c r="H46" i="1"/>
  <c r="I46" i="1"/>
  <c r="J46" i="1"/>
  <c r="K46" i="1"/>
  <c r="L46" i="1"/>
  <c r="M46" i="1"/>
  <c r="N46" i="1"/>
  <c r="H47" i="1"/>
  <c r="I47" i="1"/>
  <c r="J47" i="1"/>
  <c r="K47" i="1"/>
  <c r="L47" i="1"/>
  <c r="M47" i="1"/>
  <c r="N47" i="1"/>
  <c r="H16" i="1"/>
  <c r="I16" i="1"/>
  <c r="J16" i="1"/>
  <c r="K16" i="1"/>
  <c r="L16" i="1"/>
  <c r="M16" i="1"/>
  <c r="N16" i="1"/>
  <c r="H9" i="1"/>
  <c r="I9" i="1"/>
  <c r="J9" i="1"/>
  <c r="K9" i="1"/>
  <c r="L9" i="1"/>
  <c r="M9" i="1"/>
  <c r="N9" i="1"/>
  <c r="H17" i="1"/>
  <c r="I17" i="1"/>
  <c r="J17" i="1"/>
  <c r="K17" i="1"/>
  <c r="L17" i="1"/>
  <c r="M17" i="1"/>
  <c r="N17" i="1"/>
  <c r="H28" i="1"/>
  <c r="I28" i="1"/>
  <c r="J28" i="1"/>
  <c r="K28" i="1"/>
  <c r="L28" i="1"/>
  <c r="M28" i="1"/>
  <c r="N28" i="1"/>
  <c r="H48" i="1"/>
  <c r="I48" i="1"/>
  <c r="J48" i="1"/>
  <c r="K48" i="1"/>
  <c r="L48" i="1"/>
  <c r="M48" i="1"/>
  <c r="N48" i="1"/>
  <c r="H35" i="1"/>
  <c r="I35" i="1"/>
  <c r="J35" i="1"/>
  <c r="K35" i="1"/>
  <c r="L35" i="1"/>
  <c r="M35" i="1"/>
  <c r="N35" i="1"/>
  <c r="H36" i="1"/>
  <c r="I36" i="1"/>
  <c r="J36" i="1"/>
  <c r="K36" i="1"/>
  <c r="L36" i="1"/>
  <c r="M36" i="1"/>
  <c r="N36" i="1"/>
  <c r="H37" i="1"/>
  <c r="I37" i="1"/>
  <c r="J37" i="1"/>
  <c r="K37" i="1"/>
  <c r="L37" i="1"/>
  <c r="M37" i="1"/>
  <c r="N37" i="1"/>
  <c r="H11" i="1"/>
  <c r="I11" i="1"/>
  <c r="J11" i="1"/>
  <c r="K11" i="1"/>
  <c r="L11" i="1"/>
  <c r="M11" i="1"/>
  <c r="N11" i="1"/>
  <c r="H38" i="1"/>
  <c r="I38" i="1"/>
  <c r="J38" i="1"/>
  <c r="K38" i="1"/>
  <c r="L38" i="1"/>
  <c r="M38" i="1"/>
  <c r="N38" i="1"/>
  <c r="H39" i="1"/>
  <c r="I39" i="1"/>
  <c r="J39" i="1"/>
  <c r="K39" i="1"/>
  <c r="L39" i="1"/>
  <c r="M39" i="1"/>
  <c r="N39" i="1"/>
  <c r="H18" i="1"/>
  <c r="I18" i="1"/>
  <c r="J18" i="1"/>
  <c r="K18" i="1"/>
  <c r="L18" i="1"/>
  <c r="M18" i="1"/>
  <c r="N18" i="1"/>
  <c r="H19" i="1"/>
  <c r="I19" i="1"/>
  <c r="J19" i="1"/>
  <c r="K19" i="1"/>
  <c r="L19" i="1"/>
  <c r="M19" i="1"/>
  <c r="N19" i="1"/>
  <c r="H29" i="1"/>
  <c r="I29" i="1"/>
  <c r="J29" i="1"/>
  <c r="K29" i="1"/>
  <c r="L29" i="1"/>
  <c r="M29" i="1"/>
  <c r="N29" i="1"/>
  <c r="H3" i="1"/>
  <c r="I3" i="1"/>
  <c r="J3" i="1"/>
  <c r="K3" i="1"/>
  <c r="L3" i="1"/>
  <c r="M3" i="1"/>
  <c r="N3" i="1"/>
  <c r="H30" i="1"/>
  <c r="I30" i="1"/>
  <c r="J30" i="1"/>
  <c r="K30" i="1"/>
  <c r="L30" i="1"/>
  <c r="M30" i="1"/>
  <c r="N30" i="1"/>
  <c r="H4" i="1"/>
  <c r="I4" i="1"/>
  <c r="J4" i="1"/>
  <c r="K4" i="1"/>
  <c r="L4" i="1"/>
  <c r="M4" i="1"/>
  <c r="N4" i="1"/>
  <c r="H5" i="1"/>
  <c r="I5" i="1"/>
  <c r="J5" i="1"/>
  <c r="K5" i="1"/>
  <c r="L5" i="1"/>
  <c r="M5" i="1"/>
  <c r="N5" i="1"/>
  <c r="H20" i="1"/>
  <c r="I20" i="1"/>
  <c r="J20" i="1"/>
  <c r="K20" i="1"/>
  <c r="L20" i="1"/>
  <c r="M20" i="1"/>
  <c r="N20" i="1"/>
  <c r="H21" i="1"/>
  <c r="I21" i="1"/>
  <c r="J21" i="1"/>
  <c r="K21" i="1"/>
  <c r="L21" i="1"/>
  <c r="M21" i="1"/>
  <c r="N21" i="1"/>
  <c r="H31" i="1"/>
  <c r="I31" i="1"/>
  <c r="J31" i="1"/>
  <c r="K31" i="1"/>
  <c r="L31" i="1"/>
  <c r="M31" i="1"/>
  <c r="N31" i="1"/>
  <c r="H7" i="1"/>
  <c r="I7" i="1"/>
  <c r="J7" i="1"/>
  <c r="K7" i="1"/>
  <c r="L7" i="1"/>
  <c r="M7" i="1"/>
  <c r="N7" i="1"/>
  <c r="H32" i="1"/>
  <c r="I32" i="1"/>
  <c r="J32" i="1"/>
  <c r="K32" i="1"/>
  <c r="L32" i="1"/>
  <c r="M32" i="1"/>
  <c r="N32" i="1"/>
  <c r="H22" i="1"/>
  <c r="I22" i="1"/>
  <c r="J22" i="1"/>
  <c r="K22" i="1"/>
  <c r="L22" i="1"/>
  <c r="M22" i="1"/>
  <c r="N22" i="1"/>
  <c r="H23" i="1"/>
  <c r="I23" i="1"/>
  <c r="J23" i="1"/>
  <c r="K23" i="1"/>
  <c r="L23" i="1"/>
  <c r="M23" i="1"/>
  <c r="N23" i="1"/>
  <c r="H24" i="1"/>
  <c r="I24" i="1"/>
  <c r="J24" i="1"/>
  <c r="K24" i="1"/>
  <c r="L24" i="1"/>
  <c r="M24" i="1"/>
  <c r="N24" i="1"/>
  <c r="H6" i="1"/>
  <c r="I6" i="1"/>
  <c r="J6" i="1"/>
  <c r="K6" i="1"/>
  <c r="L6" i="1"/>
  <c r="M6" i="1"/>
  <c r="N6" i="1"/>
  <c r="H40" i="1"/>
  <c r="I40" i="1"/>
  <c r="J40" i="1"/>
  <c r="K40" i="1"/>
  <c r="L40" i="1"/>
  <c r="M40" i="1"/>
  <c r="N40" i="1"/>
  <c r="H41" i="1"/>
  <c r="I41" i="1"/>
  <c r="J41" i="1"/>
  <c r="K41" i="1"/>
  <c r="L41" i="1"/>
  <c r="M41" i="1"/>
  <c r="N41" i="1"/>
  <c r="H25" i="1"/>
  <c r="I25" i="1"/>
  <c r="J25" i="1"/>
  <c r="K25" i="1"/>
  <c r="L25" i="1"/>
  <c r="M25" i="1"/>
  <c r="N25" i="1"/>
  <c r="N49" i="1"/>
  <c r="M49" i="1"/>
  <c r="L49" i="1"/>
  <c r="K49" i="1"/>
  <c r="J49" i="1"/>
  <c r="I49" i="1"/>
  <c r="H49" i="1"/>
</calcChain>
</file>

<file path=xl/sharedStrings.xml><?xml version="1.0" encoding="utf-8"?>
<sst xmlns="http://schemas.openxmlformats.org/spreadsheetml/2006/main" count="666" uniqueCount="296">
  <si>
    <t>奖品名称</t>
  </si>
  <si>
    <t>奖品ID</t>
  </si>
  <si>
    <t>奖品添加时间</t>
  </si>
  <si>
    <t>ID编号</t>
  </si>
  <si>
    <t>用户名</t>
  </si>
  <si>
    <t>昵称</t>
  </si>
  <si>
    <t>兑换人</t>
  </si>
  <si>
    <t>兑换类型</t>
  </si>
  <si>
    <t>E-mail</t>
  </si>
  <si>
    <t>电话</t>
  </si>
  <si>
    <t>公司</t>
  </si>
  <si>
    <t>地址</t>
  </si>
  <si>
    <t>邮编</t>
  </si>
  <si>
    <t>西币</t>
  </si>
  <si>
    <t>其他兑奖资格</t>
  </si>
  <si>
    <t>申请时间</t>
  </si>
  <si>
    <t>处理时间</t>
  </si>
  <si>
    <t>当前状态</t>
  </si>
  <si>
    <t>YUMC多功能收纳包</t>
  </si>
  <si>
    <t>2022-09-23 09:42:43 </t>
  </si>
  <si>
    <t>cqz</t>
  </si>
  <si>
    <t>kinkin</t>
  </si>
  <si>
    <t>陈奇志</t>
  </si>
  <si>
    <t>2026-01-26 10:52:07 </t>
  </si>
  <si>
    <t>待审核</t>
  </si>
  <si>
    <t>【2026新年活动】1847专业版季卡兑换卷</t>
  </si>
  <si>
    <t>2025-12-29 10:21:47 </t>
  </si>
  <si>
    <t>mp44</t>
  </si>
  <si>
    <t>MP44</t>
  </si>
  <si>
    <t>党金龙</t>
  </si>
  <si>
    <t>奖券</t>
  </si>
  <si>
    <t>wd21ic@126.com</t>
  </si>
  <si>
    <t>哈电国际</t>
  </si>
  <si>
    <t>黑龙江省省哈尔滨市松北区创新一路1299号E区727室</t>
  </si>
  <si>
    <t>2026-01-26 08:25:31 </t>
  </si>
  <si>
    <t>【2026新年活动】1847专业版14天卡兑换卷</t>
  </si>
  <si>
    <t>2025-12-29 10:00:08 </t>
  </si>
  <si>
    <t>houshangchong</t>
  </si>
  <si>
    <t>你以为你是谁</t>
  </si>
  <si>
    <t>侯尚崇</t>
  </si>
  <si>
    <t>617522577@qq.com</t>
  </si>
  <si>
    <t>平罗县大地循环发展有限公司</t>
  </si>
  <si>
    <t>宁夏平罗县金水湖畔35-1-101</t>
  </si>
  <si>
    <t>2026-01-25 21:21:58 </t>
  </si>
  <si>
    <t>wuyounanhai</t>
  </si>
  <si>
    <t>RENHQ</t>
  </si>
  <si>
    <t>任洪琪</t>
  </si>
  <si>
    <t>wuyounanhai@foxmail.com</t>
  </si>
  <si>
    <t>壹号公馆</t>
  </si>
  <si>
    <t>山东省寿光市圣城街道壹号公馆</t>
  </si>
  <si>
    <t>2026-01-25 21:08:20 </t>
  </si>
  <si>
    <t>onedayonce</t>
  </si>
  <si>
    <t>王鹏</t>
  </si>
  <si>
    <t>sdwcwangpeng@126.com</t>
  </si>
  <si>
    <t>德州智枫电气科技有限公司</t>
  </si>
  <si>
    <t>山东德州市的德城区湖滨北路263号，诚泰防腐院内</t>
  </si>
  <si>
    <t>2026-01-25 15:54:32 </t>
  </si>
  <si>
    <t>为修修为</t>
  </si>
  <si>
    <t>李晓东</t>
  </si>
  <si>
    <t>94576116@qq.com</t>
  </si>
  <si>
    <t>锡林郭勒盟山金阿尔哈达矿业有限公司</t>
  </si>
  <si>
    <t>内蒙古通辽市霍林郭勒市珠斯花街道 点楼083栋101室西门 小宝快递</t>
  </si>
  <si>
    <t>2026-01-25 14:34:46 </t>
  </si>
  <si>
    <t>2026-01-25 14:34:34 </t>
  </si>
  <si>
    <t>旅行奢享五件套</t>
  </si>
  <si>
    <t>2025-01-07 16:55:13 </t>
  </si>
  <si>
    <t>leisurefly</t>
  </si>
  <si>
    <t>雷军</t>
  </si>
  <si>
    <t>hanwei7003</t>
  </si>
  <si>
    <t>韩伟</t>
  </si>
  <si>
    <t>hanwei7003@163.com</t>
  </si>
  <si>
    <t>延边龙川包装机械有限公司</t>
  </si>
  <si>
    <t>吉林吉林省延吉市朝阳川镇胜利西路8-1户</t>
  </si>
  <si>
    <t>2026-01-25 10:00:40 </t>
  </si>
  <si>
    <t>迷你6孔转换器</t>
  </si>
  <si>
    <t>2022-01-28 14:37:11 </t>
  </si>
  <si>
    <t>西门扛把子</t>
  </si>
  <si>
    <t>杨仕林</t>
  </si>
  <si>
    <t>1105450504@qq.com</t>
  </si>
  <si>
    <t>汇专机床有限公司</t>
  </si>
  <si>
    <t>广东省广州市增城区新塘镇翡翠绿洲森林半岛13期87栋201</t>
  </si>
  <si>
    <t>2026-01-24 15:29:53 </t>
  </si>
  <si>
    <t>秀空</t>
  </si>
  <si>
    <t>葛寿康</t>
  </si>
  <si>
    <t>ghk23205@126.com</t>
  </si>
  <si>
    <t>青岛啤酒漳州有限公司</t>
  </si>
  <si>
    <t>福建漳州胜利西路瑞景园3幢101室</t>
  </si>
  <si>
    <t>2026-01-24 14:44:53 </t>
  </si>
  <si>
    <t>【2026新年活动】1847专业版月卡兑换卷</t>
  </si>
  <si>
    <t>2025-12-29 10:14:10 </t>
  </si>
  <si>
    <t>TKSMYHSJD</t>
  </si>
  <si>
    <t>徐鑫</t>
  </si>
  <si>
    <t>xin0420@126.com</t>
  </si>
  <si>
    <t>软控股份有限公司</t>
  </si>
  <si>
    <t>陕西省咸阳市秦都区钓台街道金科世界城二期</t>
  </si>
  <si>
    <t>2026-01-24 11:27:00 </t>
  </si>
  <si>
    <t>【2026新年活动】焖烧壶兑换卷</t>
  </si>
  <si>
    <t>2025-12-29 10:01:25 </t>
  </si>
  <si>
    <t>手机用户20250421723137</t>
  </si>
  <si>
    <t>许辰</t>
  </si>
  <si>
    <t>huxingtiandi</t>
  </si>
  <si>
    <t>崔永刚</t>
  </si>
  <si>
    <t>huxingtiandi@126.com</t>
  </si>
  <si>
    <t>保定市天宇控制工程有限公司</t>
  </si>
  <si>
    <t>河北省保定市竞秀区万和城南区9#楼1单元2702</t>
  </si>
  <si>
    <t>2026-01-23 21:13:58 </t>
  </si>
  <si>
    <t>1847会员体验卡-7日卡（每人仅可兑1张）</t>
  </si>
  <si>
    <t>2025-03-10 22:18:23 </t>
  </si>
  <si>
    <t>青山36</t>
  </si>
  <si>
    <t>青山36a</t>
  </si>
  <si>
    <t>周超</t>
  </si>
  <si>
    <t>自栽植物 加湿器</t>
  </si>
  <si>
    <t>2024-07-29 15:31:55 </t>
  </si>
  <si>
    <t>letham</t>
  </si>
  <si>
    <t>Letham</t>
  </si>
  <si>
    <t>雷浩</t>
  </si>
  <si>
    <t>找答案PLC产品实用问答手册（电子版）</t>
  </si>
  <si>
    <t>2024-07-08 10:57:45 </t>
  </si>
  <si>
    <t>20200418D2RP44</t>
  </si>
  <si>
    <t>手机用户202004184646BF</t>
  </si>
  <si>
    <t>王雨峰</t>
  </si>
  <si>
    <t>有爱有光小夜灯套装</t>
  </si>
  <si>
    <t>2025-01-07 16:35:58 </t>
  </si>
  <si>
    <t>zhcwos</t>
  </si>
  <si>
    <t>邹厚成</t>
  </si>
  <si>
    <t>630537802@qq.com</t>
  </si>
  <si>
    <t>广汉包装</t>
  </si>
  <si>
    <t>四川省广汉市新丰镇三亚路一段6号广汉包装公司</t>
  </si>
  <si>
    <t>幸运迷途20211007</t>
  </si>
  <si>
    <t>王满昌</t>
  </si>
  <si>
    <t>360461506@qq.com</t>
  </si>
  <si>
    <t>沈阳隆基智能技术研究有限公司</t>
  </si>
  <si>
    <t>辽宁省沈阳市苏家屯区溪畔人家17-4 521</t>
  </si>
  <si>
    <t>2026-01-22 15:37:30 </t>
  </si>
  <si>
    <t>2026-01-22 15:19:08 </t>
  </si>
  <si>
    <t>2026-01-26 10:52:12 </t>
  </si>
  <si>
    <t>【2026新年活动】1847三周年冰箱贴兑换卷</t>
  </si>
  <si>
    <t>2025-12-29 09:49:07 </t>
  </si>
  <si>
    <t>shb0412</t>
  </si>
  <si>
    <t>练习</t>
  </si>
  <si>
    <t>孙洪波</t>
  </si>
  <si>
    <t>杨蟹蟹</t>
  </si>
  <si>
    <t>杨荣臻</t>
  </si>
  <si>
    <t>976761516@qq.com</t>
  </si>
  <si>
    <t>思灵机器人</t>
  </si>
  <si>
    <t>黑龙江省哈尔滨市道里区群力第七大道海富锦园</t>
  </si>
  <si>
    <t>2026-01-22 13:43:51 </t>
  </si>
  <si>
    <t>帅气的小李</t>
  </si>
  <si>
    <t>李礼贤</t>
  </si>
  <si>
    <t>LIXIAN.LI@EXCELMARCO.COM</t>
  </si>
  <si>
    <t>玛尔科自控设备（上海）有限公司</t>
  </si>
  <si>
    <t>松江区九亭镇研展路455号D座101</t>
  </si>
  <si>
    <t>2026-01-22 13:14:57 </t>
  </si>
  <si>
    <t>手机用户20220302818236</t>
  </si>
  <si>
    <t>夏飞</t>
  </si>
  <si>
    <t>6217488a@163.com</t>
  </si>
  <si>
    <t>浙江和夏科技股份有限公司</t>
  </si>
  <si>
    <t>长兴县陈王路1155号</t>
  </si>
  <si>
    <t>2026-01-22 12:00:32 </t>
  </si>
  <si>
    <t>dhl120</t>
  </si>
  <si>
    <t>don13</t>
  </si>
  <si>
    <t>李华东</t>
  </si>
  <si>
    <t>don13@qq.com</t>
  </si>
  <si>
    <t>佛山南海区德昌誉机械制造有限公司</t>
  </si>
  <si>
    <t>广东佛山南海区罗村镇北湖一路力迅城筑北区11栋1402</t>
  </si>
  <si>
    <t>2026-01-22 09:42:47 </t>
  </si>
  <si>
    <t>joyce001</t>
  </si>
  <si>
    <t>笨笨笨笨</t>
  </si>
  <si>
    <t>陈西峰</t>
  </si>
  <si>
    <t>cxflovezr@163.com</t>
  </si>
  <si>
    <t>西安天恒控制技术有限公司</t>
  </si>
  <si>
    <t>陕西省西安市丰镐西路友谊花园</t>
  </si>
  <si>
    <t>2026-01-22 09:04:57 </t>
  </si>
  <si>
    <t>wzbarley</t>
  </si>
  <si>
    <t>王震</t>
  </si>
  <si>
    <t>2258742860@qq.com</t>
  </si>
  <si>
    <t>中灌蓝海科技有限公司</t>
  </si>
  <si>
    <t>河南省郑州市管城区 管城西街92号楼</t>
  </si>
  <si>
    <t>2026-01-22 08:33:15 </t>
  </si>
  <si>
    <t>yaofen</t>
  </si>
  <si>
    <t>姚宇</t>
  </si>
  <si>
    <t>1573012624@qq.com</t>
  </si>
  <si>
    <t>凡口铅锌矿</t>
  </si>
  <si>
    <t>广东省韶关市仁化县凡口铅锌矿革新南路4栋</t>
  </si>
  <si>
    <t>2026-01-22 08:24:11 </t>
  </si>
  <si>
    <t>yy42</t>
  </si>
  <si>
    <t>yaoyu</t>
  </si>
  <si>
    <t>yao08321259@163.com</t>
  </si>
  <si>
    <t>广东省广州市脑科医院</t>
  </si>
  <si>
    <t>广东省广州市荔湾区花地街道花海街2号越秀星寓荔湾花海店一楼快递架</t>
  </si>
  <si>
    <t>2026-01-22 08:22:32 </t>
  </si>
  <si>
    <t>办公桌面 相机造型加湿器</t>
  </si>
  <si>
    <t>2023-10-11 13:04:23 </t>
  </si>
  <si>
    <t>yuyongxing</t>
  </si>
  <si>
    <t>于永兴</t>
  </si>
  <si>
    <t>2026-01-22 07:31:06 </t>
  </si>
  <si>
    <t>20191219D2RLRH</t>
  </si>
  <si>
    <t>··鸟哥</t>
  </si>
  <si>
    <t>侯先生</t>
  </si>
  <si>
    <t>964257560@qq.com</t>
  </si>
  <si>
    <t>N</t>
  </si>
  <si>
    <t>福建省泉州市丰泽区体育街700号</t>
  </si>
  <si>
    <t>2026-01-21 14:36:23 </t>
  </si>
  <si>
    <t>2026-01-21 14:36:09 </t>
  </si>
  <si>
    <t>2026-01-21 14:35:30 </t>
  </si>
  <si>
    <t>2026-01-21 14:34:27 </t>
  </si>
  <si>
    <t>wxy97</t>
  </si>
  <si>
    <t>Mists97</t>
  </si>
  <si>
    <t>吾晓于</t>
  </si>
  <si>
    <t>527742422@qq.com</t>
  </si>
  <si>
    <t>力神电池（苏州）有限公司</t>
  </si>
  <si>
    <t>苏州高新区科技城昆仑山路88号西门</t>
  </si>
  <si>
    <t>2026-01-21 13:57:50 </t>
  </si>
  <si>
    <t>alexma1975</t>
  </si>
  <si>
    <t>马志华</t>
  </si>
  <si>
    <t>zhihua.ma@cisdi.com.cn</t>
  </si>
  <si>
    <t>中冶赛迪重庆信息技术有限公司</t>
  </si>
  <si>
    <t>重庆市渝中区双钢路1号8幢6-3</t>
  </si>
  <si>
    <t>2026-01-21 12:59:55 </t>
  </si>
  <si>
    <t>timison</t>
  </si>
  <si>
    <t>和光同尘</t>
  </si>
  <si>
    <t>徐金</t>
  </si>
  <si>
    <t>jin.xu@saint-gobain.com</t>
  </si>
  <si>
    <t>昆山永新玻璃制品公司</t>
  </si>
  <si>
    <t>江苏省昆山市昆太路222#</t>
  </si>
  <si>
    <t>2026-01-21 10:40:48 </t>
  </si>
  <si>
    <t>1847会员体验卡-1日卡（每人仅可兑1张）</t>
  </si>
  <si>
    <t>2025-03-07 14:57:10 </t>
  </si>
  <si>
    <t>suncyl822</t>
  </si>
  <si>
    <t>陈永龙</t>
  </si>
  <si>
    <t>CICIDO手持吸尘器</t>
  </si>
  <si>
    <t>2025-01-07 16:40:20 </t>
  </si>
  <si>
    <t>nanqiang21</t>
  </si>
  <si>
    <t>大螃蟹艾伦</t>
  </si>
  <si>
    <t>张强</t>
  </si>
  <si>
    <t>2026-01-26 10:52:16 </t>
  </si>
  <si>
    <t>2026-01-21 08:57:23 </t>
  </si>
  <si>
    <t>【2026新年活动】米家声波电动牙刷兑换卷</t>
  </si>
  <si>
    <t>2025-12-29 10:20:21 </t>
  </si>
  <si>
    <t>小熊宝宝</t>
  </si>
  <si>
    <t>陈文将</t>
  </si>
  <si>
    <t>【2026新年活动】LED折叠锂电台灯兑换卷</t>
  </si>
  <si>
    <t>2025-12-29 10:12:54 </t>
  </si>
  <si>
    <t>虾仁</t>
  </si>
  <si>
    <t>陈德育</t>
  </si>
  <si>
    <t>手机用户20210328678575</t>
  </si>
  <si>
    <t>董广亮</t>
  </si>
  <si>
    <t>[2026西币兑换]办公好物</t>
  </si>
  <si>
    <t>2025-12-23 10:00:01 </t>
  </si>
  <si>
    <t>20160426PDJL2H</t>
  </si>
  <si>
    <t>Sean2017</t>
  </si>
  <si>
    <t>杜丽玲</t>
  </si>
  <si>
    <t>米家 小米电动冲牙器洗牙器美牙仪水牙线</t>
  </si>
  <si>
    <t>2023-10-12 11:23:19 </t>
  </si>
  <si>
    <t>Dvkl</t>
  </si>
  <si>
    <t>陆君</t>
  </si>
  <si>
    <t>chenyayc</t>
  </si>
  <si>
    <t>yayc</t>
  </si>
  <si>
    <t>罗华珍</t>
  </si>
  <si>
    <t>20200101N6V0H8</t>
  </si>
  <si>
    <t>手机用户202001016T202N</t>
  </si>
  <si>
    <t>李春艳</t>
  </si>
  <si>
    <t>13872660209@163.com</t>
  </si>
  <si>
    <t>湖北省宜昌市枝江市马家店街道景江华庭</t>
  </si>
  <si>
    <t>2026-01-19 14:29:20 </t>
  </si>
  <si>
    <t>找答案SINUMERIK系列产品问答手册（电子版）</t>
  </si>
  <si>
    <t>2024-07-08 11:24:27 </t>
  </si>
  <si>
    <t>20210831TVB88D</t>
  </si>
  <si>
    <t>手机用户20210831064L2D</t>
  </si>
  <si>
    <t>邵星超</t>
  </si>
  <si>
    <t>zaodok</t>
  </si>
  <si>
    <t>幽木</t>
  </si>
  <si>
    <t>赵先生</t>
  </si>
  <si>
    <t>zaodok@163.com</t>
  </si>
  <si>
    <t>华强方特</t>
  </si>
  <si>
    <t>广东省深圳市罗湖区黄贝街道清平路13号深勘宿舍705</t>
  </si>
  <si>
    <t>2026-01-19 12:27:56 </t>
  </si>
  <si>
    <t>[2026西币兑换]盲盒好物</t>
  </si>
  <si>
    <t>2025-12-23 10:08:03 </t>
  </si>
  <si>
    <t>hqphqp</t>
  </si>
  <si>
    <t>benben</t>
  </si>
  <si>
    <t>郝庆平</t>
  </si>
  <si>
    <t>aite111</t>
  </si>
  <si>
    <t>吃瓜欧神</t>
  </si>
  <si>
    <t>张鹏</t>
  </si>
  <si>
    <t>505436344@qq.com</t>
  </si>
  <si>
    <t>个人没有公司</t>
  </si>
  <si>
    <t>山东省东营市东营区鑫都康城</t>
  </si>
  <si>
    <t>2026-01-19 10:49:26 </t>
  </si>
  <si>
    <t>回答数</t>
  </si>
  <si>
    <t>提问数</t>
  </si>
  <si>
    <t>发帖数</t>
  </si>
  <si>
    <t>论坛经验</t>
  </si>
  <si>
    <t>找答案积分</t>
  </si>
  <si>
    <t>IsPrime</t>
  </si>
  <si>
    <t>VIPType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</si>
</sst>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0" fillId="34" borderId="10" xfId="0" applyFill="1" applyBorder="1" applyAlignment="1">
      <alignment wrapText="1"/>
    </xf>
    <xf numFmtId="0" fontId="18" fillId="34" borderId="10" xfId="0" applyFont="1" applyFill="1" applyBorder="1" applyAlignment="1">
      <alignment wrapText="1"/>
    </xf>
    <xf numFmtId="0" fontId="13" fillId="35" borderId="11" xfId="0" applyFont="1" applyFill="1" applyBorder="1"/>
    <xf numFmtId="0" fontId="13" fillId="35" borderId="12" xfId="0" applyFont="1" applyFill="1" applyBorder="1"/>
    <xf numFmtId="0" fontId="18" fillId="36" borderId="10" xfId="0" applyFont="1" applyFill="1" applyBorder="1" applyAlignment="1">
      <alignment wrapText="1"/>
    </xf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Relationship Id="rId1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1"/>
      <sheetName val="兑奖用户ID"/>
      <sheetName val="Sheet3"/>
    </sheetNames>
    <sheetDataSet>
      <sheetData sheetId="0">
        <row r="1">
          <cell r="B1" t="str">
            <v>用户ID</v>
          </cell>
          <cell r="C1" t="str">
            <v>回答数</v>
          </cell>
          <cell r="D1" t="str">
            <v>提问数</v>
          </cell>
          <cell r="E1" t="str">
            <v>发帖数</v>
          </cell>
          <cell r="F1" t="str">
            <v>论坛经验</v>
          </cell>
          <cell r="G1" t="str">
            <v>找答案积分</v>
          </cell>
          <cell r="H1" t="str">
            <v>IsPrime</v>
          </cell>
          <cell r="I1" t="str">
            <v>VIPType</v>
          </cell>
        </row>
        <row r="2">
          <cell r="B2">
            <v>6733</v>
          </cell>
          <cell r="C2">
            <v>859</v>
          </cell>
          <cell r="E2">
            <v>1963</v>
          </cell>
          <cell r="F2">
            <v>18166</v>
          </cell>
          <cell r="G2">
            <v>29197</v>
          </cell>
          <cell r="H2">
            <v>1</v>
          </cell>
          <cell r="I2">
            <v>5</v>
          </cell>
        </row>
        <row r="3">
          <cell r="B3">
            <v>12532</v>
          </cell>
          <cell r="F3">
            <v>2120</v>
          </cell>
          <cell r="G3">
            <v>4607</v>
          </cell>
          <cell r="H3">
            <v>0</v>
          </cell>
          <cell r="I3">
            <v>1</v>
          </cell>
        </row>
        <row r="4">
          <cell r="B4">
            <v>17823</v>
          </cell>
          <cell r="C4">
            <v>14</v>
          </cell>
          <cell r="D4">
            <v>7</v>
          </cell>
          <cell r="E4">
            <v>88</v>
          </cell>
          <cell r="F4">
            <v>7821</v>
          </cell>
          <cell r="G4">
            <v>2471</v>
          </cell>
          <cell r="H4">
            <v>0</v>
          </cell>
          <cell r="I4">
            <v>4</v>
          </cell>
        </row>
        <row r="5">
          <cell r="B5">
            <v>47899</v>
          </cell>
          <cell r="C5">
            <v>235</v>
          </cell>
          <cell r="D5">
            <v>3</v>
          </cell>
          <cell r="E5">
            <v>177</v>
          </cell>
          <cell r="F5">
            <v>7821</v>
          </cell>
          <cell r="G5">
            <v>34039</v>
          </cell>
          <cell r="H5">
            <v>0</v>
          </cell>
          <cell r="I5">
            <v>3</v>
          </cell>
        </row>
        <row r="6">
          <cell r="B6">
            <v>51846</v>
          </cell>
          <cell r="C6">
            <v>5</v>
          </cell>
          <cell r="E6">
            <v>124</v>
          </cell>
          <cell r="F6">
            <v>14283</v>
          </cell>
          <cell r="G6">
            <v>17221</v>
          </cell>
          <cell r="H6">
            <v>1</v>
          </cell>
          <cell r="I6">
            <v>3</v>
          </cell>
        </row>
        <row r="7">
          <cell r="B7">
            <v>64376</v>
          </cell>
          <cell r="C7">
            <v>231</v>
          </cell>
          <cell r="E7">
            <v>182</v>
          </cell>
          <cell r="F7">
            <v>5630</v>
          </cell>
          <cell r="G7">
            <v>9732</v>
          </cell>
          <cell r="H7">
            <v>0</v>
          </cell>
          <cell r="I7">
            <v>4</v>
          </cell>
        </row>
        <row r="8">
          <cell r="B8">
            <v>67539</v>
          </cell>
          <cell r="C8">
            <v>36</v>
          </cell>
          <cell r="E8">
            <v>236</v>
          </cell>
          <cell r="F8">
            <v>26177</v>
          </cell>
          <cell r="G8">
            <v>67329</v>
          </cell>
          <cell r="H8">
            <v>0</v>
          </cell>
          <cell r="I8">
            <v>5</v>
          </cell>
        </row>
        <row r="9">
          <cell r="B9">
            <v>81182</v>
          </cell>
          <cell r="C9">
            <v>24</v>
          </cell>
          <cell r="D9">
            <v>6</v>
          </cell>
          <cell r="E9">
            <v>35</v>
          </cell>
          <cell r="F9">
            <v>2995</v>
          </cell>
          <cell r="G9">
            <v>3333</v>
          </cell>
          <cell r="H9">
            <v>0</v>
          </cell>
          <cell r="I9">
            <v>2</v>
          </cell>
        </row>
        <row r="10">
          <cell r="B10">
            <v>86608</v>
          </cell>
          <cell r="C10">
            <v>504</v>
          </cell>
          <cell r="E10">
            <v>2201</v>
          </cell>
          <cell r="F10">
            <v>75081</v>
          </cell>
          <cell r="G10">
            <v>219479</v>
          </cell>
          <cell r="H10">
            <v>1</v>
          </cell>
          <cell r="I10">
            <v>5</v>
          </cell>
        </row>
        <row r="11">
          <cell r="B11">
            <v>86997</v>
          </cell>
          <cell r="C11">
            <v>30</v>
          </cell>
          <cell r="D11">
            <v>3</v>
          </cell>
          <cell r="E11">
            <v>86</v>
          </cell>
          <cell r="F11">
            <v>2810</v>
          </cell>
          <cell r="G11">
            <v>1636</v>
          </cell>
          <cell r="H11">
            <v>0</v>
          </cell>
          <cell r="I11">
            <v>4</v>
          </cell>
        </row>
        <row r="12">
          <cell r="B12">
            <v>89235</v>
          </cell>
          <cell r="C12">
            <v>127</v>
          </cell>
          <cell r="D12">
            <v>3</v>
          </cell>
          <cell r="E12">
            <v>177</v>
          </cell>
          <cell r="F12">
            <v>1721</v>
          </cell>
          <cell r="G12">
            <v>2454</v>
          </cell>
          <cell r="H12">
            <v>0</v>
          </cell>
          <cell r="I12">
            <v>4</v>
          </cell>
        </row>
        <row r="13">
          <cell r="B13">
            <v>95862</v>
          </cell>
          <cell r="C13">
            <v>5</v>
          </cell>
          <cell r="D13">
            <v>1</v>
          </cell>
          <cell r="E13">
            <v>19</v>
          </cell>
          <cell r="F13">
            <v>7592</v>
          </cell>
          <cell r="G13">
            <v>7614</v>
          </cell>
          <cell r="H13">
            <v>0</v>
          </cell>
          <cell r="I13">
            <v>2</v>
          </cell>
        </row>
        <row r="14">
          <cell r="B14">
            <v>106069</v>
          </cell>
          <cell r="C14">
            <v>1</v>
          </cell>
          <cell r="D14">
            <v>1</v>
          </cell>
          <cell r="E14">
            <v>45</v>
          </cell>
          <cell r="F14">
            <v>11196</v>
          </cell>
          <cell r="G14">
            <v>9526</v>
          </cell>
          <cell r="H14">
            <v>0</v>
          </cell>
          <cell r="I14">
            <v>3</v>
          </cell>
        </row>
        <row r="15">
          <cell r="B15">
            <v>124882</v>
          </cell>
          <cell r="C15">
            <v>53</v>
          </cell>
          <cell r="D15">
            <v>5</v>
          </cell>
          <cell r="E15">
            <v>411</v>
          </cell>
          <cell r="F15">
            <v>9236</v>
          </cell>
          <cell r="G15">
            <v>13304</v>
          </cell>
          <cell r="H15">
            <v>0</v>
          </cell>
          <cell r="I15">
            <v>5</v>
          </cell>
        </row>
        <row r="16">
          <cell r="B16">
            <v>150957</v>
          </cell>
          <cell r="C16">
            <v>12</v>
          </cell>
          <cell r="E16">
            <v>174</v>
          </cell>
          <cell r="F16">
            <v>1899</v>
          </cell>
          <cell r="G16">
            <v>898</v>
          </cell>
          <cell r="H16">
            <v>0</v>
          </cell>
          <cell r="I16">
            <v>5</v>
          </cell>
        </row>
        <row r="17">
          <cell r="B17">
            <v>161206</v>
          </cell>
          <cell r="C17">
            <v>31</v>
          </cell>
          <cell r="D17">
            <v>6</v>
          </cell>
          <cell r="E17">
            <v>257</v>
          </cell>
          <cell r="F17">
            <v>4006</v>
          </cell>
          <cell r="G17">
            <v>2151</v>
          </cell>
          <cell r="H17">
            <v>0</v>
          </cell>
          <cell r="I17">
            <v>5</v>
          </cell>
        </row>
        <row r="18">
          <cell r="B18">
            <v>169728</v>
          </cell>
          <cell r="C18">
            <v>3</v>
          </cell>
          <cell r="D18">
            <v>2</v>
          </cell>
          <cell r="E18">
            <v>44</v>
          </cell>
          <cell r="F18">
            <v>3217</v>
          </cell>
          <cell r="G18">
            <v>1874</v>
          </cell>
          <cell r="H18">
            <v>0</v>
          </cell>
          <cell r="I18">
            <v>2</v>
          </cell>
        </row>
        <row r="19">
          <cell r="B19">
            <v>173119</v>
          </cell>
          <cell r="C19">
            <v>1</v>
          </cell>
          <cell r="E19">
            <v>17</v>
          </cell>
          <cell r="F19">
            <v>3924</v>
          </cell>
          <cell r="G19">
            <v>2292</v>
          </cell>
          <cell r="H19">
            <v>1</v>
          </cell>
          <cell r="I19">
            <v>2</v>
          </cell>
        </row>
        <row r="20">
          <cell r="B20">
            <v>185801</v>
          </cell>
          <cell r="C20">
            <v>1</v>
          </cell>
          <cell r="E20">
            <v>20</v>
          </cell>
          <cell r="F20">
            <v>2320</v>
          </cell>
          <cell r="G20">
            <v>12992</v>
          </cell>
          <cell r="H20">
            <v>1</v>
          </cell>
          <cell r="I20">
            <v>2</v>
          </cell>
        </row>
        <row r="21">
          <cell r="B21">
            <v>197504</v>
          </cell>
          <cell r="F21">
            <v>292</v>
          </cell>
          <cell r="G21">
            <v>1041</v>
          </cell>
          <cell r="H21">
            <v>1</v>
          </cell>
          <cell r="I21">
            <v>1</v>
          </cell>
        </row>
        <row r="22">
          <cell r="B22">
            <v>216504</v>
          </cell>
          <cell r="C22">
            <v>29</v>
          </cell>
          <cell r="D22">
            <v>7</v>
          </cell>
          <cell r="E22">
            <v>98</v>
          </cell>
          <cell r="F22">
            <v>2076</v>
          </cell>
          <cell r="G22">
            <v>25354</v>
          </cell>
          <cell r="H22">
            <v>0</v>
          </cell>
          <cell r="I22">
            <v>5</v>
          </cell>
        </row>
        <row r="23">
          <cell r="B23">
            <v>286415</v>
          </cell>
          <cell r="E23">
            <v>1</v>
          </cell>
          <cell r="F23">
            <v>1178</v>
          </cell>
          <cell r="G23">
            <v>1341</v>
          </cell>
          <cell r="H23">
            <v>0</v>
          </cell>
          <cell r="I23">
            <v>1</v>
          </cell>
        </row>
        <row r="24">
          <cell r="B24">
            <v>287973</v>
          </cell>
          <cell r="C24">
            <v>6</v>
          </cell>
          <cell r="D24">
            <v>1</v>
          </cell>
          <cell r="F24">
            <v>302</v>
          </cell>
          <cell r="G24">
            <v>590</v>
          </cell>
          <cell r="H24">
            <v>0</v>
          </cell>
          <cell r="I24">
            <v>1</v>
          </cell>
        </row>
        <row r="25">
          <cell r="B25">
            <v>305143</v>
          </cell>
          <cell r="C25">
            <v>23</v>
          </cell>
          <cell r="D25">
            <v>1</v>
          </cell>
          <cell r="E25">
            <v>254</v>
          </cell>
          <cell r="F25">
            <v>2377</v>
          </cell>
          <cell r="G25">
            <v>1943</v>
          </cell>
          <cell r="H25">
            <v>0</v>
          </cell>
          <cell r="I25">
            <v>5</v>
          </cell>
        </row>
        <row r="26">
          <cell r="B26">
            <v>350309</v>
          </cell>
          <cell r="C26">
            <v>1394</v>
          </cell>
          <cell r="D26">
            <v>3</v>
          </cell>
          <cell r="E26">
            <v>282</v>
          </cell>
          <cell r="F26">
            <v>5072</v>
          </cell>
          <cell r="G26">
            <v>60480</v>
          </cell>
          <cell r="H26">
            <v>1</v>
          </cell>
          <cell r="I26">
            <v>5</v>
          </cell>
        </row>
        <row r="27">
          <cell r="B27">
            <v>350870</v>
          </cell>
          <cell r="C27">
            <v>56</v>
          </cell>
          <cell r="D27">
            <v>4</v>
          </cell>
          <cell r="E27">
            <v>218</v>
          </cell>
          <cell r="F27">
            <v>2341</v>
          </cell>
          <cell r="G27">
            <v>2126</v>
          </cell>
          <cell r="H27">
            <v>0</v>
          </cell>
          <cell r="I27">
            <v>5</v>
          </cell>
        </row>
        <row r="28">
          <cell r="B28">
            <v>357957</v>
          </cell>
          <cell r="C28">
            <v>233</v>
          </cell>
          <cell r="E28">
            <v>48</v>
          </cell>
          <cell r="F28">
            <v>2672</v>
          </cell>
          <cell r="G28">
            <v>25441</v>
          </cell>
          <cell r="H28">
            <v>0</v>
          </cell>
          <cell r="I28">
            <v>3</v>
          </cell>
        </row>
        <row r="29">
          <cell r="B29">
            <v>425517</v>
          </cell>
          <cell r="C29">
            <v>76</v>
          </cell>
          <cell r="E29">
            <v>194</v>
          </cell>
          <cell r="F29">
            <v>2080</v>
          </cell>
          <cell r="G29">
            <v>2147</v>
          </cell>
          <cell r="H29">
            <v>0</v>
          </cell>
          <cell r="I29">
            <v>5</v>
          </cell>
        </row>
        <row r="30">
          <cell r="B30">
            <v>432867</v>
          </cell>
          <cell r="C30">
            <v>30</v>
          </cell>
          <cell r="D30">
            <v>27</v>
          </cell>
          <cell r="E30">
            <v>81</v>
          </cell>
          <cell r="F30">
            <v>378</v>
          </cell>
          <cell r="G30">
            <v>1737</v>
          </cell>
          <cell r="H30">
            <v>0</v>
          </cell>
          <cell r="I30">
            <v>3</v>
          </cell>
        </row>
        <row r="31">
          <cell r="B31">
            <v>433246</v>
          </cell>
          <cell r="C31">
            <v>77</v>
          </cell>
          <cell r="D31">
            <v>8</v>
          </cell>
          <cell r="E31">
            <v>45</v>
          </cell>
          <cell r="F31">
            <v>2632</v>
          </cell>
          <cell r="G31">
            <v>47918</v>
          </cell>
          <cell r="H31">
            <v>0</v>
          </cell>
          <cell r="I31">
            <v>5</v>
          </cell>
        </row>
        <row r="32">
          <cell r="B32">
            <v>435020</v>
          </cell>
          <cell r="C32">
            <v>96</v>
          </cell>
          <cell r="D32">
            <v>1</v>
          </cell>
          <cell r="E32">
            <v>394</v>
          </cell>
          <cell r="F32">
            <v>2413</v>
          </cell>
          <cell r="G32">
            <v>1173</v>
          </cell>
          <cell r="H32">
            <v>0</v>
          </cell>
          <cell r="I32">
            <v>5</v>
          </cell>
        </row>
        <row r="33">
          <cell r="B33">
            <v>452525</v>
          </cell>
          <cell r="F33">
            <v>100</v>
          </cell>
          <cell r="G33">
            <v>117</v>
          </cell>
          <cell r="H33">
            <v>0</v>
          </cell>
          <cell r="I33">
            <v>1</v>
          </cell>
        </row>
        <row r="34">
          <cell r="B34">
            <v>463830</v>
          </cell>
          <cell r="C34">
            <v>62</v>
          </cell>
          <cell r="D34">
            <v>9</v>
          </cell>
          <cell r="E34">
            <v>90</v>
          </cell>
          <cell r="F34">
            <v>687</v>
          </cell>
          <cell r="G34">
            <v>2520</v>
          </cell>
          <cell r="H34">
            <v>0</v>
          </cell>
          <cell r="I34">
            <v>4</v>
          </cell>
        </row>
        <row r="35">
          <cell r="B35">
            <v>475227</v>
          </cell>
          <cell r="C35">
            <v>83</v>
          </cell>
          <cell r="E35">
            <v>1</v>
          </cell>
          <cell r="F35">
            <v>349</v>
          </cell>
          <cell r="G35">
            <v>5224</v>
          </cell>
          <cell r="H35">
            <v>0</v>
          </cell>
          <cell r="I35">
            <v>2</v>
          </cell>
        </row>
        <row r="36">
          <cell r="B36">
            <v>497620</v>
          </cell>
          <cell r="C36">
            <v>39</v>
          </cell>
          <cell r="D36">
            <v>21</v>
          </cell>
          <cell r="E36">
            <v>114</v>
          </cell>
          <cell r="F36">
            <v>1369</v>
          </cell>
          <cell r="G36">
            <v>1668</v>
          </cell>
          <cell r="H36">
            <v>0</v>
          </cell>
          <cell r="I36">
            <v>4</v>
          </cell>
        </row>
        <row r="37">
          <cell r="B37">
            <v>501579</v>
          </cell>
          <cell r="F37">
            <v>58</v>
          </cell>
          <cell r="G37">
            <v>96</v>
          </cell>
          <cell r="H37">
            <v>0</v>
          </cell>
          <cell r="I37">
            <v>1</v>
          </cell>
        </row>
        <row r="38">
          <cell r="B38">
            <v>528982</v>
          </cell>
          <cell r="C38">
            <v>775</v>
          </cell>
          <cell r="D38">
            <v>69</v>
          </cell>
          <cell r="E38">
            <v>288</v>
          </cell>
          <cell r="F38">
            <v>2259</v>
          </cell>
          <cell r="G38">
            <v>39568</v>
          </cell>
          <cell r="H38">
            <v>1</v>
          </cell>
          <cell r="I38">
            <v>5</v>
          </cell>
        </row>
        <row r="39">
          <cell r="B39">
            <v>538847</v>
          </cell>
          <cell r="F39">
            <v>47</v>
          </cell>
          <cell r="G39">
            <v>58</v>
          </cell>
          <cell r="H39">
            <v>0</v>
          </cell>
          <cell r="I39">
            <v>1</v>
          </cell>
        </row>
        <row r="40">
          <cell r="B40">
            <v>553764</v>
          </cell>
          <cell r="C40">
            <v>73</v>
          </cell>
          <cell r="D40">
            <v>10</v>
          </cell>
          <cell r="E40">
            <v>66</v>
          </cell>
          <cell r="F40">
            <v>205</v>
          </cell>
          <cell r="G40">
            <v>573</v>
          </cell>
          <cell r="H40">
            <v>1</v>
          </cell>
          <cell r="I40">
            <v>3</v>
          </cell>
        </row>
        <row r="41">
          <cell r="B41">
            <v>561439</v>
          </cell>
          <cell r="C41">
            <v>56</v>
          </cell>
          <cell r="D41">
            <v>6</v>
          </cell>
          <cell r="E41">
            <v>383</v>
          </cell>
          <cell r="F41">
            <v>1300</v>
          </cell>
          <cell r="G41">
            <v>1029</v>
          </cell>
          <cell r="H41">
            <v>1</v>
          </cell>
          <cell r="I41">
            <v>5</v>
          </cell>
        </row>
        <row r="42">
          <cell r="B42">
            <v>576721</v>
          </cell>
          <cell r="C42">
            <v>30</v>
          </cell>
          <cell r="D42">
            <v>23</v>
          </cell>
          <cell r="E42">
            <v>1132</v>
          </cell>
          <cell r="F42">
            <v>5592</v>
          </cell>
          <cell r="G42">
            <v>929</v>
          </cell>
          <cell r="H42">
            <v>1</v>
          </cell>
          <cell r="I42">
            <v>5</v>
          </cell>
        </row>
        <row r="43">
          <cell r="B43">
            <v>593299</v>
          </cell>
          <cell r="C43">
            <v>35</v>
          </cell>
          <cell r="D43">
            <v>10</v>
          </cell>
          <cell r="E43">
            <v>134</v>
          </cell>
          <cell r="F43">
            <v>925</v>
          </cell>
          <cell r="G43">
            <v>1184</v>
          </cell>
          <cell r="H43">
            <v>0</v>
          </cell>
          <cell r="I43">
            <v>4</v>
          </cell>
        </row>
        <row r="44">
          <cell r="B44">
            <v>603405</v>
          </cell>
          <cell r="C44">
            <v>413</v>
          </cell>
          <cell r="D44">
            <v>7</v>
          </cell>
          <cell r="E44">
            <v>8</v>
          </cell>
          <cell r="F44">
            <v>358</v>
          </cell>
          <cell r="G44">
            <v>7366</v>
          </cell>
          <cell r="H44">
            <v>0</v>
          </cell>
          <cell r="I44">
            <v>5</v>
          </cell>
        </row>
        <row r="45">
          <cell r="B45">
            <v>605954</v>
          </cell>
          <cell r="C45">
            <v>23</v>
          </cell>
          <cell r="D45">
            <v>84</v>
          </cell>
          <cell r="E45">
            <v>114</v>
          </cell>
          <cell r="F45">
            <v>904</v>
          </cell>
          <cell r="G45">
            <v>947</v>
          </cell>
          <cell r="H45">
            <v>0</v>
          </cell>
          <cell r="I45">
            <v>5</v>
          </cell>
        </row>
        <row r="46">
          <cell r="B46">
            <v>684253</v>
          </cell>
          <cell r="C46">
            <v>11</v>
          </cell>
          <cell r="E46">
            <v>59</v>
          </cell>
          <cell r="F46">
            <v>5211</v>
          </cell>
          <cell r="G46">
            <v>2217</v>
          </cell>
          <cell r="H46">
            <v>0</v>
          </cell>
          <cell r="I46">
            <v>2</v>
          </cell>
        </row>
        <row r="47">
          <cell r="B47">
            <v>693332</v>
          </cell>
          <cell r="C47">
            <v>12</v>
          </cell>
          <cell r="E47">
            <v>55</v>
          </cell>
          <cell r="F47">
            <v>5158</v>
          </cell>
          <cell r="G47">
            <v>2192</v>
          </cell>
          <cell r="H47">
            <v>0</v>
          </cell>
          <cell r="I47">
            <v>2</v>
          </cell>
        </row>
        <row r="48">
          <cell r="B48">
            <v>696054</v>
          </cell>
          <cell r="C48">
            <v>4</v>
          </cell>
          <cell r="E48">
            <v>89</v>
          </cell>
          <cell r="F48">
            <v>1409</v>
          </cell>
          <cell r="G48">
            <v>1127</v>
          </cell>
          <cell r="H48">
            <v>0</v>
          </cell>
          <cell r="I48">
            <v>3</v>
          </cell>
        </row>
        <row r="49">
          <cell r="B49">
            <v>724161</v>
          </cell>
          <cell r="C49">
            <v>24</v>
          </cell>
          <cell r="D49">
            <v>79</v>
          </cell>
          <cell r="E49">
            <v>36</v>
          </cell>
          <cell r="F49">
            <v>304</v>
          </cell>
          <cell r="G49">
            <v>1077</v>
          </cell>
          <cell r="H49">
            <v>0</v>
          </cell>
          <cell r="I49">
            <v>3</v>
          </cell>
        </row>
        <row r="50">
          <cell r="B50">
            <v>759830</v>
          </cell>
          <cell r="C50">
            <v>12</v>
          </cell>
          <cell r="E50">
            <v>61</v>
          </cell>
          <cell r="F50">
            <v>4920</v>
          </cell>
          <cell r="G50">
            <v>2125</v>
          </cell>
          <cell r="H50">
            <v>0</v>
          </cell>
          <cell r="I50">
            <v>2</v>
          </cell>
        </row>
        <row r="51">
          <cell r="B51">
            <v>865709</v>
          </cell>
          <cell r="C51">
            <v>24</v>
          </cell>
          <cell r="D51">
            <v>2</v>
          </cell>
          <cell r="E51">
            <v>55</v>
          </cell>
          <cell r="F51">
            <v>297</v>
          </cell>
          <cell r="G51">
            <v>412</v>
          </cell>
          <cell r="H51">
            <v>0</v>
          </cell>
          <cell r="I51">
            <v>3</v>
          </cell>
        </row>
        <row r="52">
          <cell r="B52">
            <v>897366</v>
          </cell>
          <cell r="C52">
            <v>28</v>
          </cell>
          <cell r="D52">
            <v>27</v>
          </cell>
          <cell r="E52">
            <v>67</v>
          </cell>
          <cell r="F52">
            <v>215</v>
          </cell>
          <cell r="G52">
            <v>384</v>
          </cell>
          <cell r="H52">
            <v>0</v>
          </cell>
          <cell r="I52">
            <v>3</v>
          </cell>
        </row>
        <row r="53">
          <cell r="B53">
            <v>1015271</v>
          </cell>
          <cell r="C53">
            <v>282</v>
          </cell>
          <cell r="D53">
            <v>77</v>
          </cell>
          <cell r="E53">
            <v>222</v>
          </cell>
          <cell r="F53">
            <v>1425</v>
          </cell>
          <cell r="G53">
            <v>12548</v>
          </cell>
          <cell r="H53">
            <v>1</v>
          </cell>
          <cell r="I53">
            <v>5</v>
          </cell>
        </row>
        <row r="54">
          <cell r="B54">
            <v>1130668</v>
          </cell>
          <cell r="C54">
            <v>3</v>
          </cell>
          <cell r="E54">
            <v>68</v>
          </cell>
          <cell r="F54">
            <v>3053</v>
          </cell>
          <cell r="G54">
            <v>1369</v>
          </cell>
          <cell r="H54">
            <v>0</v>
          </cell>
          <cell r="I54">
            <v>2</v>
          </cell>
        </row>
        <row r="55">
          <cell r="B55">
            <v>1156045</v>
          </cell>
          <cell r="C55">
            <v>22</v>
          </cell>
          <cell r="D55">
            <v>11</v>
          </cell>
          <cell r="E55">
            <v>71</v>
          </cell>
          <cell r="F55">
            <v>189</v>
          </cell>
          <cell r="G55">
            <v>195</v>
          </cell>
          <cell r="H55">
            <v>1</v>
          </cell>
          <cell r="I55">
            <v>4</v>
          </cell>
        </row>
        <row r="56">
          <cell r="B56">
            <v>1241382</v>
          </cell>
          <cell r="C56">
            <v>9</v>
          </cell>
          <cell r="D56">
            <v>15</v>
          </cell>
          <cell r="E56">
            <v>52</v>
          </cell>
          <cell r="F56">
            <v>152</v>
          </cell>
          <cell r="G56">
            <v>160</v>
          </cell>
          <cell r="H56">
            <v>0</v>
          </cell>
          <cell r="I56">
            <v>3</v>
          </cell>
        </row>
        <row r="57">
          <cell r="B57">
            <v>1285071</v>
          </cell>
          <cell r="C57">
            <v>9</v>
          </cell>
          <cell r="D57">
            <v>9</v>
          </cell>
          <cell r="E57">
            <v>20</v>
          </cell>
          <cell r="F57">
            <v>75</v>
          </cell>
          <cell r="G57">
            <v>138</v>
          </cell>
          <cell r="H57">
            <v>0</v>
          </cell>
          <cell r="I57">
            <v>2</v>
          </cell>
        </row>
        <row r="58">
          <cell r="B58">
            <v>1294467</v>
          </cell>
          <cell r="C58">
            <v>2</v>
          </cell>
          <cell r="D58">
            <v>1</v>
          </cell>
          <cell r="E58">
            <v>23</v>
          </cell>
          <cell r="F58">
            <v>2508</v>
          </cell>
          <cell r="G58">
            <v>949</v>
          </cell>
          <cell r="H58">
            <v>0</v>
          </cell>
          <cell r="I58">
            <v>2</v>
          </cell>
        </row>
        <row r="59">
          <cell r="B59">
            <v>1435104</v>
          </cell>
          <cell r="C59">
            <v>12</v>
          </cell>
          <cell r="E59">
            <v>44</v>
          </cell>
          <cell r="F59">
            <v>2073</v>
          </cell>
          <cell r="G59">
            <v>639</v>
          </cell>
          <cell r="H59">
            <v>0</v>
          </cell>
          <cell r="I59">
            <v>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D0DC-8104-47DC-8B04-0A2083C004C5}">
  <dimension ref="A1:N54"/>
  <sheetViews>
    <sheetView showGridLines="0" tabSelected="1" topLeftCell="D33" workbookViewId="0">
      <selection activeCell="D49" sqref="A49:XFD54"/>
    </sheetView>
  </sheetViews>
  <sheetFormatPr defaultRowHeight="14.5" x14ac:dyDescent="0.35"/>
  <cols>
    <col min="1" max="1" width="34.90625" bestFit="1" customWidth="1"/>
    <col min="2" max="2" width="6.54296875" bestFit="1" customWidth="1"/>
    <col min="3" max="3" width="17" bestFit="1" customWidth="1"/>
    <col min="4" max="4" width="7.6328125" bestFit="1" customWidth="1"/>
    <col min="5" max="5" width="14.7265625" bestFit="1" customWidth="1"/>
    <col min="6" max="6" width="22.90625" bestFit="1" customWidth="1"/>
    <col min="7" max="7" width="7.08984375" bestFit="1" customWidth="1"/>
  </cols>
  <sheetData>
    <row r="1" spans="1:14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6" t="s">
        <v>289</v>
      </c>
      <c r="I1" s="6" t="s">
        <v>290</v>
      </c>
      <c r="J1" s="6" t="s">
        <v>291</v>
      </c>
      <c r="K1" s="6" t="s">
        <v>292</v>
      </c>
      <c r="L1" s="6" t="s">
        <v>293</v>
      </c>
      <c r="M1" s="6" t="s">
        <v>294</v>
      </c>
      <c r="N1" s="7" t="s">
        <v>295</v>
      </c>
    </row>
    <row r="2" spans="1:14" s="3" customFormat="1" x14ac:dyDescent="0.35">
      <c r="A2" s="5" t="s">
        <v>18</v>
      </c>
      <c r="B2" s="5">
        <v>1748</v>
      </c>
      <c r="C2" s="5" t="s">
        <v>19</v>
      </c>
      <c r="D2" s="5">
        <v>6733</v>
      </c>
      <c r="E2" s="5" t="s">
        <v>20</v>
      </c>
      <c r="F2" s="5" t="s">
        <v>21</v>
      </c>
      <c r="G2" s="5" t="s">
        <v>22</v>
      </c>
      <c r="H2" s="3">
        <f>VLOOKUP(D2,[1]Query1!$B:$I,2,0)</f>
        <v>859</v>
      </c>
      <c r="I2" s="3">
        <f>VLOOKUP(D2,[1]Query1!$B:$I,3,0)</f>
        <v>0</v>
      </c>
      <c r="J2" s="3">
        <f>VLOOKUP(D2,[1]Query1!$B:$I,4,0)</f>
        <v>1963</v>
      </c>
      <c r="K2" s="3">
        <f>VLOOKUP(D2,[1]Query1!$B:$I,5,0)</f>
        <v>18166</v>
      </c>
      <c r="L2" s="3">
        <f>VLOOKUP(D2,[1]Query1!$B:$I,6,0)</f>
        <v>29197</v>
      </c>
      <c r="M2" s="3">
        <f>VLOOKUP(D2,[1]Query1!$B:$I,7,0)</f>
        <v>1</v>
      </c>
      <c r="N2" s="3">
        <f>VLOOKUP(D2,[1]Query1!$B:$I,8,0)</f>
        <v>5</v>
      </c>
    </row>
    <row r="3" spans="1:14" s="3" customFormat="1" x14ac:dyDescent="0.35">
      <c r="A3" s="5" t="s">
        <v>25</v>
      </c>
      <c r="B3" s="5">
        <v>2137</v>
      </c>
      <c r="C3" s="5" t="s">
        <v>26</v>
      </c>
      <c r="D3" s="5">
        <v>86608</v>
      </c>
      <c r="E3" s="5" t="s">
        <v>44</v>
      </c>
      <c r="F3" s="5" t="s">
        <v>45</v>
      </c>
      <c r="G3" s="5" t="s">
        <v>46</v>
      </c>
      <c r="H3" s="3">
        <f>VLOOKUP(D3,[1]Query1!$B:$I,2,0)</f>
        <v>504</v>
      </c>
      <c r="I3" s="3">
        <f>VLOOKUP(D3,[1]Query1!$B:$I,3,0)</f>
        <v>0</v>
      </c>
      <c r="J3" s="3">
        <f>VLOOKUP(D3,[1]Query1!$B:$I,4,0)</f>
        <v>2201</v>
      </c>
      <c r="K3" s="3">
        <f>VLOOKUP(D3,[1]Query1!$B:$I,5,0)</f>
        <v>75081</v>
      </c>
      <c r="L3" s="3">
        <f>VLOOKUP(D3,[1]Query1!$B:$I,6,0)</f>
        <v>219479</v>
      </c>
      <c r="M3" s="3">
        <f>VLOOKUP(D3,[1]Query1!$B:$I,7,0)</f>
        <v>1</v>
      </c>
      <c r="N3" s="3">
        <f>VLOOKUP(D3,[1]Query1!$B:$I,8,0)</f>
        <v>5</v>
      </c>
    </row>
    <row r="4" spans="1:14" s="3" customFormat="1" x14ac:dyDescent="0.35">
      <c r="A4" s="5" t="s">
        <v>25</v>
      </c>
      <c r="B4" s="5">
        <v>2137</v>
      </c>
      <c r="C4" s="5" t="s">
        <v>26</v>
      </c>
      <c r="D4" s="5">
        <v>576721</v>
      </c>
      <c r="E4" s="5">
        <v>20211202556412</v>
      </c>
      <c r="F4" s="5" t="s">
        <v>57</v>
      </c>
      <c r="G4" s="5" t="s">
        <v>58</v>
      </c>
      <c r="H4" s="3">
        <f>VLOOKUP(D4,[1]Query1!$B:$I,2,0)</f>
        <v>30</v>
      </c>
      <c r="I4" s="3">
        <f>VLOOKUP(D4,[1]Query1!$B:$I,3,0)</f>
        <v>23</v>
      </c>
      <c r="J4" s="3">
        <f>VLOOKUP(D4,[1]Query1!$B:$I,4,0)</f>
        <v>1132</v>
      </c>
      <c r="K4" s="3">
        <f>VLOOKUP(D4,[1]Query1!$B:$I,5,0)</f>
        <v>5592</v>
      </c>
      <c r="L4" s="3">
        <f>VLOOKUP(D4,[1]Query1!$B:$I,6,0)</f>
        <v>929</v>
      </c>
      <c r="M4" s="3">
        <f>VLOOKUP(D4,[1]Query1!$B:$I,7,0)</f>
        <v>1</v>
      </c>
      <c r="N4" s="3">
        <f>VLOOKUP(D4,[1]Query1!$B:$I,8,0)</f>
        <v>5</v>
      </c>
    </row>
    <row r="5" spans="1:14" s="3" customFormat="1" x14ac:dyDescent="0.35">
      <c r="A5" s="5" t="s">
        <v>25</v>
      </c>
      <c r="B5" s="5">
        <v>2137</v>
      </c>
      <c r="C5" s="5" t="s">
        <v>26</v>
      </c>
      <c r="D5" s="5">
        <v>576721</v>
      </c>
      <c r="E5" s="5">
        <v>20211202556412</v>
      </c>
      <c r="F5" s="5" t="s">
        <v>57</v>
      </c>
      <c r="G5" s="5" t="s">
        <v>58</v>
      </c>
      <c r="H5" s="3">
        <f>VLOOKUP(D5,[1]Query1!$B:$I,2,0)</f>
        <v>30</v>
      </c>
      <c r="I5" s="3">
        <f>VLOOKUP(D5,[1]Query1!$B:$I,3,0)</f>
        <v>23</v>
      </c>
      <c r="J5" s="3">
        <f>VLOOKUP(D5,[1]Query1!$B:$I,4,0)</f>
        <v>1132</v>
      </c>
      <c r="K5" s="3">
        <f>VLOOKUP(D5,[1]Query1!$B:$I,5,0)</f>
        <v>5592</v>
      </c>
      <c r="L5" s="3">
        <f>VLOOKUP(D5,[1]Query1!$B:$I,6,0)</f>
        <v>929</v>
      </c>
      <c r="M5" s="3">
        <f>VLOOKUP(D5,[1]Query1!$B:$I,7,0)</f>
        <v>1</v>
      </c>
      <c r="N5" s="3">
        <f>VLOOKUP(D5,[1]Query1!$B:$I,8,0)</f>
        <v>5</v>
      </c>
    </row>
    <row r="6" spans="1:14" s="3" customFormat="1" x14ac:dyDescent="0.35">
      <c r="A6" s="5" t="s">
        <v>88</v>
      </c>
      <c r="B6" s="5">
        <v>2132</v>
      </c>
      <c r="C6" s="5" t="s">
        <v>89</v>
      </c>
      <c r="D6" s="5">
        <v>350309</v>
      </c>
      <c r="E6" s="5">
        <v>20180119587447</v>
      </c>
      <c r="F6" s="5" t="s">
        <v>90</v>
      </c>
      <c r="G6" s="5" t="s">
        <v>91</v>
      </c>
      <c r="H6" s="3">
        <f>VLOOKUP(D6,[1]Query1!$B:$I,2,0)</f>
        <v>1394</v>
      </c>
      <c r="I6" s="3">
        <f>VLOOKUP(D6,[1]Query1!$B:$I,3,0)</f>
        <v>3</v>
      </c>
      <c r="J6" s="3">
        <f>VLOOKUP(D6,[1]Query1!$B:$I,4,0)</f>
        <v>282</v>
      </c>
      <c r="K6" s="3">
        <f>VLOOKUP(D6,[1]Query1!$B:$I,5,0)</f>
        <v>5072</v>
      </c>
      <c r="L6" s="3">
        <f>VLOOKUP(D6,[1]Query1!$B:$I,6,0)</f>
        <v>60480</v>
      </c>
      <c r="M6" s="3">
        <f>VLOOKUP(D6,[1]Query1!$B:$I,7,0)</f>
        <v>1</v>
      </c>
      <c r="N6" s="3">
        <f>VLOOKUP(D6,[1]Query1!$B:$I,8,0)</f>
        <v>5</v>
      </c>
    </row>
    <row r="7" spans="1:14" s="3" customFormat="1" x14ac:dyDescent="0.35">
      <c r="A7" s="5" t="s">
        <v>25</v>
      </c>
      <c r="B7" s="5">
        <v>2137</v>
      </c>
      <c r="C7" s="5" t="s">
        <v>26</v>
      </c>
      <c r="D7" s="5">
        <v>1156045</v>
      </c>
      <c r="E7" s="5">
        <v>20240531856277</v>
      </c>
      <c r="F7" s="5" t="s">
        <v>147</v>
      </c>
      <c r="G7" s="5" t="s">
        <v>148</v>
      </c>
      <c r="H7" s="3">
        <f>VLOOKUP(D7,[1]Query1!$B:$I,2,0)</f>
        <v>22</v>
      </c>
      <c r="I7" s="3">
        <f>VLOOKUP(D7,[1]Query1!$B:$I,3,0)</f>
        <v>11</v>
      </c>
      <c r="J7" s="3">
        <f>VLOOKUP(D7,[1]Query1!$B:$I,4,0)</f>
        <v>71</v>
      </c>
      <c r="K7" s="3">
        <f>VLOOKUP(D7,[1]Query1!$B:$I,5,0)</f>
        <v>189</v>
      </c>
      <c r="L7" s="3">
        <f>VLOOKUP(D7,[1]Query1!$B:$I,6,0)</f>
        <v>195</v>
      </c>
      <c r="M7" s="3">
        <f>VLOOKUP(D7,[1]Query1!$B:$I,7,0)</f>
        <v>1</v>
      </c>
      <c r="N7" s="3">
        <f>VLOOKUP(D7,[1]Query1!$B:$I,8,0)</f>
        <v>4</v>
      </c>
    </row>
    <row r="8" spans="1:14" s="3" customFormat="1" x14ac:dyDescent="0.35">
      <c r="A8" s="5" t="s">
        <v>111</v>
      </c>
      <c r="B8" s="5">
        <v>1965</v>
      </c>
      <c r="C8" s="5" t="s">
        <v>112</v>
      </c>
      <c r="D8" s="5">
        <v>51846</v>
      </c>
      <c r="E8" s="5" t="s">
        <v>113</v>
      </c>
      <c r="F8" s="5" t="s">
        <v>114</v>
      </c>
      <c r="G8" s="5" t="s">
        <v>115</v>
      </c>
      <c r="H8" s="3">
        <f>VLOOKUP(D8,[1]Query1!$B:$I,2,0)</f>
        <v>5</v>
      </c>
      <c r="I8" s="3">
        <f>VLOOKUP(D8,[1]Query1!$B:$I,3,0)</f>
        <v>0</v>
      </c>
      <c r="J8" s="3">
        <f>VLOOKUP(D8,[1]Query1!$B:$I,4,0)</f>
        <v>124</v>
      </c>
      <c r="K8" s="3">
        <f>VLOOKUP(D8,[1]Query1!$B:$I,5,0)</f>
        <v>14283</v>
      </c>
      <c r="L8" s="3">
        <f>VLOOKUP(D8,[1]Query1!$B:$I,6,0)</f>
        <v>17221</v>
      </c>
      <c r="M8" s="3">
        <f>VLOOKUP(D8,[1]Query1!$B:$I,7,0)</f>
        <v>1</v>
      </c>
      <c r="N8" s="3">
        <f>VLOOKUP(D8,[1]Query1!$B:$I,8,0)</f>
        <v>3</v>
      </c>
    </row>
    <row r="9" spans="1:14" s="3" customFormat="1" ht="26.5" x14ac:dyDescent="0.35">
      <c r="A9" s="5" t="s">
        <v>35</v>
      </c>
      <c r="B9" s="5">
        <v>2127</v>
      </c>
      <c r="C9" s="5" t="s">
        <v>36</v>
      </c>
      <c r="D9" s="5">
        <v>553764</v>
      </c>
      <c r="E9" s="5">
        <v>20211007646805</v>
      </c>
      <c r="F9" s="5" t="s">
        <v>128</v>
      </c>
      <c r="G9" s="5" t="s">
        <v>129</v>
      </c>
      <c r="H9" s="3">
        <f>VLOOKUP(D9,[1]Query1!$B:$I,2,0)</f>
        <v>73</v>
      </c>
      <c r="I9" s="3">
        <f>VLOOKUP(D9,[1]Query1!$B:$I,3,0)</f>
        <v>10</v>
      </c>
      <c r="J9" s="3">
        <f>VLOOKUP(D9,[1]Query1!$B:$I,4,0)</f>
        <v>66</v>
      </c>
      <c r="K9" s="3">
        <f>VLOOKUP(D9,[1]Query1!$B:$I,5,0)</f>
        <v>205</v>
      </c>
      <c r="L9" s="3">
        <f>VLOOKUP(D9,[1]Query1!$B:$I,6,0)</f>
        <v>573</v>
      </c>
      <c r="M9" s="3">
        <f>VLOOKUP(D9,[1]Query1!$B:$I,7,0)</f>
        <v>1</v>
      </c>
      <c r="N9" s="3">
        <f>VLOOKUP(D9,[1]Query1!$B:$I,8,0)</f>
        <v>3</v>
      </c>
    </row>
    <row r="10" spans="1:14" s="3" customFormat="1" x14ac:dyDescent="0.35">
      <c r="A10" s="5" t="s">
        <v>64</v>
      </c>
      <c r="B10" s="5">
        <v>2064</v>
      </c>
      <c r="C10" s="5" t="s">
        <v>65</v>
      </c>
      <c r="D10" s="5">
        <v>173119</v>
      </c>
      <c r="E10" s="5" t="s">
        <v>66</v>
      </c>
      <c r="F10" s="5" t="s">
        <v>66</v>
      </c>
      <c r="G10" s="5" t="s">
        <v>67</v>
      </c>
      <c r="H10" s="3">
        <f>VLOOKUP(D10,[1]Query1!$B:$I,2,0)</f>
        <v>1</v>
      </c>
      <c r="I10" s="3">
        <f>VLOOKUP(D10,[1]Query1!$B:$I,3,0)</f>
        <v>0</v>
      </c>
      <c r="J10" s="3">
        <f>VLOOKUP(D10,[1]Query1!$B:$I,4,0)</f>
        <v>17</v>
      </c>
      <c r="K10" s="3">
        <f>VLOOKUP(D10,[1]Query1!$B:$I,5,0)</f>
        <v>3924</v>
      </c>
      <c r="L10" s="3">
        <f>VLOOKUP(D10,[1]Query1!$B:$I,6,0)</f>
        <v>2292</v>
      </c>
      <c r="M10" s="3">
        <f>VLOOKUP(D10,[1]Query1!$B:$I,7,0)</f>
        <v>1</v>
      </c>
      <c r="N10" s="3">
        <f>VLOOKUP(D10,[1]Query1!$B:$I,8,0)</f>
        <v>2</v>
      </c>
    </row>
    <row r="11" spans="1:14" s="3" customFormat="1" ht="26.5" x14ac:dyDescent="0.35">
      <c r="A11" s="5" t="s">
        <v>35</v>
      </c>
      <c r="B11" s="5">
        <v>2127</v>
      </c>
      <c r="C11" s="5" t="s">
        <v>36</v>
      </c>
      <c r="D11" s="5">
        <v>185801</v>
      </c>
      <c r="E11" s="5" t="s">
        <v>206</v>
      </c>
      <c r="F11" s="5" t="s">
        <v>207</v>
      </c>
      <c r="G11" s="5" t="s">
        <v>208</v>
      </c>
      <c r="H11" s="3">
        <f>VLOOKUP(D11,[1]Query1!$B:$I,2,0)</f>
        <v>1</v>
      </c>
      <c r="I11" s="3">
        <f>VLOOKUP(D11,[1]Query1!$B:$I,3,0)</f>
        <v>0</v>
      </c>
      <c r="J11" s="3">
        <f>VLOOKUP(D11,[1]Query1!$B:$I,4,0)</f>
        <v>20</v>
      </c>
      <c r="K11" s="3">
        <f>VLOOKUP(D11,[1]Query1!$B:$I,5,0)</f>
        <v>2320</v>
      </c>
      <c r="L11" s="3">
        <f>VLOOKUP(D11,[1]Query1!$B:$I,6,0)</f>
        <v>12992</v>
      </c>
      <c r="M11" s="3">
        <f>VLOOKUP(D11,[1]Query1!$B:$I,7,0)</f>
        <v>1</v>
      </c>
      <c r="N11" s="3">
        <f>VLOOKUP(D11,[1]Query1!$B:$I,8,0)</f>
        <v>2</v>
      </c>
    </row>
    <row r="12" spans="1:14" s="3" customFormat="1" x14ac:dyDescent="0.35">
      <c r="A12" s="5" t="s">
        <v>230</v>
      </c>
      <c r="B12" s="5">
        <v>2059</v>
      </c>
      <c r="C12" s="5" t="s">
        <v>231</v>
      </c>
      <c r="D12" s="5">
        <v>197504</v>
      </c>
      <c r="E12" s="5" t="s">
        <v>232</v>
      </c>
      <c r="F12" s="5" t="s">
        <v>233</v>
      </c>
      <c r="G12" s="5" t="s">
        <v>234</v>
      </c>
      <c r="H12" s="3">
        <f>VLOOKUP(D12,[1]Query1!$B:$I,2,0)</f>
        <v>0</v>
      </c>
      <c r="I12" s="3">
        <f>VLOOKUP(D12,[1]Query1!$B:$I,3,0)</f>
        <v>0</v>
      </c>
      <c r="J12" s="3">
        <f>VLOOKUP(D12,[1]Query1!$B:$I,4,0)</f>
        <v>0</v>
      </c>
      <c r="K12" s="3">
        <f>VLOOKUP(D12,[1]Query1!$B:$I,5,0)</f>
        <v>292</v>
      </c>
      <c r="L12" s="3">
        <f>VLOOKUP(D12,[1]Query1!$B:$I,6,0)</f>
        <v>1041</v>
      </c>
      <c r="M12" s="3">
        <f>VLOOKUP(D12,[1]Query1!$B:$I,7,0)</f>
        <v>1</v>
      </c>
      <c r="N12" s="3">
        <f>VLOOKUP(D12,[1]Query1!$B:$I,8,0)</f>
        <v>1</v>
      </c>
    </row>
    <row r="13" spans="1:14" s="3" customFormat="1" x14ac:dyDescent="0.35">
      <c r="A13" s="5" t="s">
        <v>121</v>
      </c>
      <c r="B13" s="5">
        <v>2054</v>
      </c>
      <c r="C13" s="5" t="s">
        <v>122</v>
      </c>
      <c r="D13" s="5">
        <v>161206</v>
      </c>
      <c r="E13" s="5" t="s">
        <v>123</v>
      </c>
      <c r="F13" s="5" t="s">
        <v>123</v>
      </c>
      <c r="G13" s="5" t="s">
        <v>124</v>
      </c>
      <c r="H13" s="3">
        <f>VLOOKUP(D13,[1]Query1!$B:$I,2,0)</f>
        <v>31</v>
      </c>
      <c r="I13" s="3">
        <f>VLOOKUP(D13,[1]Query1!$B:$I,3,0)</f>
        <v>6</v>
      </c>
      <c r="J13" s="3">
        <f>VLOOKUP(D13,[1]Query1!$B:$I,4,0)</f>
        <v>257</v>
      </c>
      <c r="K13" s="3">
        <f>VLOOKUP(D13,[1]Query1!$B:$I,5,0)</f>
        <v>4006</v>
      </c>
      <c r="L13" s="3">
        <f>VLOOKUP(D13,[1]Query1!$B:$I,6,0)</f>
        <v>2151</v>
      </c>
      <c r="M13" s="3">
        <f>VLOOKUP(D13,[1]Query1!$B:$I,7,0)</f>
        <v>0</v>
      </c>
      <c r="N13" s="3">
        <f>VLOOKUP(D13,[1]Query1!$B:$I,8,0)</f>
        <v>5</v>
      </c>
    </row>
    <row r="14" spans="1:14" s="3" customFormat="1" x14ac:dyDescent="0.35">
      <c r="A14" s="5" t="s">
        <v>252</v>
      </c>
      <c r="B14" s="5">
        <v>1884</v>
      </c>
      <c r="C14" s="5" t="s">
        <v>253</v>
      </c>
      <c r="D14" s="5">
        <v>350870</v>
      </c>
      <c r="E14" s="5">
        <v>20180123610544</v>
      </c>
      <c r="F14" s="5" t="s">
        <v>254</v>
      </c>
      <c r="G14" s="5" t="s">
        <v>255</v>
      </c>
      <c r="H14" s="3">
        <f>VLOOKUP(D14,[1]Query1!$B:$I,2,0)</f>
        <v>56</v>
      </c>
      <c r="I14" s="3">
        <f>VLOOKUP(D14,[1]Query1!$B:$I,3,0)</f>
        <v>4</v>
      </c>
      <c r="J14" s="3">
        <f>VLOOKUP(D14,[1]Query1!$B:$I,4,0)</f>
        <v>218</v>
      </c>
      <c r="K14" s="3">
        <f>VLOOKUP(D14,[1]Query1!$B:$I,5,0)</f>
        <v>2341</v>
      </c>
      <c r="L14" s="3">
        <f>VLOOKUP(D14,[1]Query1!$B:$I,6,0)</f>
        <v>2126</v>
      </c>
      <c r="M14" s="3">
        <f>VLOOKUP(D14,[1]Query1!$B:$I,7,0)</f>
        <v>0</v>
      </c>
      <c r="N14" s="3">
        <f>VLOOKUP(D14,[1]Query1!$B:$I,8,0)</f>
        <v>5</v>
      </c>
    </row>
    <row r="15" spans="1:14" s="3" customFormat="1" ht="26.5" x14ac:dyDescent="0.35">
      <c r="A15" s="5" t="s">
        <v>35</v>
      </c>
      <c r="B15" s="5">
        <v>2127</v>
      </c>
      <c r="C15" s="5" t="s">
        <v>36</v>
      </c>
      <c r="D15" s="5">
        <v>67539</v>
      </c>
      <c r="E15" s="5" t="s">
        <v>37</v>
      </c>
      <c r="F15" s="5" t="s">
        <v>38</v>
      </c>
      <c r="G15" s="5" t="s">
        <v>39</v>
      </c>
      <c r="H15" s="3">
        <f>VLOOKUP(D15,[1]Query1!$B:$I,2,0)</f>
        <v>36</v>
      </c>
      <c r="I15" s="3">
        <f>VLOOKUP(D15,[1]Query1!$B:$I,3,0)</f>
        <v>0</v>
      </c>
      <c r="J15" s="3">
        <f>VLOOKUP(D15,[1]Query1!$B:$I,4,0)</f>
        <v>236</v>
      </c>
      <c r="K15" s="3">
        <f>VLOOKUP(D15,[1]Query1!$B:$I,5,0)</f>
        <v>26177</v>
      </c>
      <c r="L15" s="3">
        <f>VLOOKUP(D15,[1]Query1!$B:$I,6,0)</f>
        <v>67329</v>
      </c>
      <c r="M15" s="3">
        <f>VLOOKUP(D15,[1]Query1!$B:$I,7,0)</f>
        <v>0</v>
      </c>
      <c r="N15" s="3">
        <f>VLOOKUP(D15,[1]Query1!$B:$I,8,0)</f>
        <v>5</v>
      </c>
    </row>
    <row r="16" spans="1:14" s="3" customFormat="1" ht="26.5" x14ac:dyDescent="0.35">
      <c r="A16" s="5" t="s">
        <v>35</v>
      </c>
      <c r="B16" s="5">
        <v>2127</v>
      </c>
      <c r="C16" s="5" t="s">
        <v>36</v>
      </c>
      <c r="D16" s="5">
        <v>124882</v>
      </c>
      <c r="E16" s="5" t="s">
        <v>82</v>
      </c>
      <c r="F16" s="5" t="s">
        <v>82</v>
      </c>
      <c r="G16" s="5" t="s">
        <v>83</v>
      </c>
      <c r="H16" s="3">
        <f>VLOOKUP(D16,[1]Query1!$B:$I,2,0)</f>
        <v>53</v>
      </c>
      <c r="I16" s="3">
        <f>VLOOKUP(D16,[1]Query1!$B:$I,3,0)</f>
        <v>5</v>
      </c>
      <c r="J16" s="3">
        <f>VLOOKUP(D16,[1]Query1!$B:$I,4,0)</f>
        <v>411</v>
      </c>
      <c r="K16" s="3">
        <f>VLOOKUP(D16,[1]Query1!$B:$I,5,0)</f>
        <v>9236</v>
      </c>
      <c r="L16" s="3">
        <f>VLOOKUP(D16,[1]Query1!$B:$I,6,0)</f>
        <v>13304</v>
      </c>
      <c r="M16" s="3">
        <f>VLOOKUP(D16,[1]Query1!$B:$I,7,0)</f>
        <v>0</v>
      </c>
      <c r="N16" s="3">
        <f>VLOOKUP(D16,[1]Query1!$B:$I,8,0)</f>
        <v>5</v>
      </c>
    </row>
    <row r="17" spans="1:14" s="3" customFormat="1" ht="26.5" x14ac:dyDescent="0.35">
      <c r="A17" s="5" t="s">
        <v>35</v>
      </c>
      <c r="B17" s="5">
        <v>2127</v>
      </c>
      <c r="C17" s="5" t="s">
        <v>36</v>
      </c>
      <c r="D17" s="5">
        <v>605954</v>
      </c>
      <c r="E17" s="5">
        <v>20220302112874</v>
      </c>
      <c r="F17" s="5" t="s">
        <v>153</v>
      </c>
      <c r="G17" s="5" t="s">
        <v>154</v>
      </c>
      <c r="H17" s="3">
        <f>VLOOKUP(D17,[1]Query1!$B:$I,2,0)</f>
        <v>23</v>
      </c>
      <c r="I17" s="3">
        <f>VLOOKUP(D17,[1]Query1!$B:$I,3,0)</f>
        <v>84</v>
      </c>
      <c r="J17" s="3">
        <f>VLOOKUP(D17,[1]Query1!$B:$I,4,0)</f>
        <v>114</v>
      </c>
      <c r="K17" s="3">
        <f>VLOOKUP(D17,[1]Query1!$B:$I,5,0)</f>
        <v>904</v>
      </c>
      <c r="L17" s="3">
        <f>VLOOKUP(D17,[1]Query1!$B:$I,6,0)</f>
        <v>947</v>
      </c>
      <c r="M17" s="3">
        <f>VLOOKUP(D17,[1]Query1!$B:$I,7,0)</f>
        <v>0</v>
      </c>
      <c r="N17" s="3">
        <f>VLOOKUP(D17,[1]Query1!$B:$I,8,0)</f>
        <v>5</v>
      </c>
    </row>
    <row r="18" spans="1:14" s="3" customFormat="1" ht="26.5" x14ac:dyDescent="0.35">
      <c r="A18" s="5" t="s">
        <v>35</v>
      </c>
      <c r="B18" s="5">
        <v>2127</v>
      </c>
      <c r="C18" s="5" t="s">
        <v>36</v>
      </c>
      <c r="D18" s="5">
        <v>605954</v>
      </c>
      <c r="E18" s="5">
        <v>20220302112874</v>
      </c>
      <c r="F18" s="5" t="s">
        <v>153</v>
      </c>
      <c r="G18" s="5" t="s">
        <v>154</v>
      </c>
      <c r="H18" s="3">
        <f>VLOOKUP(D18,[1]Query1!$B:$I,2,0)</f>
        <v>23</v>
      </c>
      <c r="I18" s="3">
        <f>VLOOKUP(D18,[1]Query1!$B:$I,3,0)</f>
        <v>84</v>
      </c>
      <c r="J18" s="3">
        <f>VLOOKUP(D18,[1]Query1!$B:$I,4,0)</f>
        <v>114</v>
      </c>
      <c r="K18" s="3">
        <f>VLOOKUP(D18,[1]Query1!$B:$I,5,0)</f>
        <v>904</v>
      </c>
      <c r="L18" s="3">
        <f>VLOOKUP(D18,[1]Query1!$B:$I,6,0)</f>
        <v>947</v>
      </c>
      <c r="M18" s="3">
        <f>VLOOKUP(D18,[1]Query1!$B:$I,7,0)</f>
        <v>0</v>
      </c>
      <c r="N18" s="3">
        <f>VLOOKUP(D18,[1]Query1!$B:$I,8,0)</f>
        <v>5</v>
      </c>
    </row>
    <row r="19" spans="1:14" s="3" customFormat="1" ht="26.5" x14ac:dyDescent="0.35">
      <c r="A19" s="5" t="s">
        <v>35</v>
      </c>
      <c r="B19" s="5">
        <v>2127</v>
      </c>
      <c r="C19" s="5" t="s">
        <v>36</v>
      </c>
      <c r="D19" s="5">
        <v>150957</v>
      </c>
      <c r="E19" s="5" t="s">
        <v>282</v>
      </c>
      <c r="F19" s="5" t="s">
        <v>283</v>
      </c>
      <c r="G19" s="5" t="s">
        <v>284</v>
      </c>
      <c r="H19" s="3">
        <f>VLOOKUP(D19,[1]Query1!$B:$I,2,0)</f>
        <v>12</v>
      </c>
      <c r="I19" s="3">
        <f>VLOOKUP(D19,[1]Query1!$B:$I,3,0)</f>
        <v>0</v>
      </c>
      <c r="J19" s="3">
        <f>VLOOKUP(D19,[1]Query1!$B:$I,4,0)</f>
        <v>174</v>
      </c>
      <c r="K19" s="3">
        <f>VLOOKUP(D19,[1]Query1!$B:$I,5,0)</f>
        <v>1899</v>
      </c>
      <c r="L19" s="3">
        <f>VLOOKUP(D19,[1]Query1!$B:$I,6,0)</f>
        <v>898</v>
      </c>
      <c r="M19" s="3">
        <f>VLOOKUP(D19,[1]Query1!$B:$I,7,0)</f>
        <v>0</v>
      </c>
      <c r="N19" s="3">
        <f>VLOOKUP(D19,[1]Query1!$B:$I,8,0)</f>
        <v>5</v>
      </c>
    </row>
    <row r="20" spans="1:14" s="3" customFormat="1" x14ac:dyDescent="0.35">
      <c r="A20" s="5" t="s">
        <v>25</v>
      </c>
      <c r="B20" s="5">
        <v>2137</v>
      </c>
      <c r="C20" s="5" t="s">
        <v>26</v>
      </c>
      <c r="D20" s="5">
        <v>305143</v>
      </c>
      <c r="E20" s="5" t="s">
        <v>100</v>
      </c>
      <c r="F20" s="5" t="s">
        <v>100</v>
      </c>
      <c r="G20" s="5" t="s">
        <v>101</v>
      </c>
      <c r="H20" s="3">
        <f>VLOOKUP(D20,[1]Query1!$B:$I,2,0)</f>
        <v>23</v>
      </c>
      <c r="I20" s="3">
        <f>VLOOKUP(D20,[1]Query1!$B:$I,3,0)</f>
        <v>1</v>
      </c>
      <c r="J20" s="3">
        <f>VLOOKUP(D20,[1]Query1!$B:$I,4,0)</f>
        <v>254</v>
      </c>
      <c r="K20" s="3">
        <f>VLOOKUP(D20,[1]Query1!$B:$I,5,0)</f>
        <v>2377</v>
      </c>
      <c r="L20" s="3">
        <f>VLOOKUP(D20,[1]Query1!$B:$I,6,0)</f>
        <v>1943</v>
      </c>
      <c r="M20" s="3">
        <f>VLOOKUP(D20,[1]Query1!$B:$I,7,0)</f>
        <v>0</v>
      </c>
      <c r="N20" s="3">
        <f>VLOOKUP(D20,[1]Query1!$B:$I,8,0)</f>
        <v>5</v>
      </c>
    </row>
    <row r="21" spans="1:14" s="3" customFormat="1" x14ac:dyDescent="0.35">
      <c r="A21" s="5" t="s">
        <v>25</v>
      </c>
      <c r="B21" s="5">
        <v>2137</v>
      </c>
      <c r="C21" s="5" t="s">
        <v>26</v>
      </c>
      <c r="D21" s="5">
        <v>161206</v>
      </c>
      <c r="E21" s="5" t="s">
        <v>123</v>
      </c>
      <c r="F21" s="5" t="s">
        <v>123</v>
      </c>
      <c r="G21" s="5" t="s">
        <v>124</v>
      </c>
      <c r="H21" s="3">
        <f>VLOOKUP(D21,[1]Query1!$B:$I,2,0)</f>
        <v>31</v>
      </c>
      <c r="I21" s="3">
        <f>VLOOKUP(D21,[1]Query1!$B:$I,3,0)</f>
        <v>6</v>
      </c>
      <c r="J21" s="3">
        <f>VLOOKUP(D21,[1]Query1!$B:$I,4,0)</f>
        <v>257</v>
      </c>
      <c r="K21" s="3">
        <f>VLOOKUP(D21,[1]Query1!$B:$I,5,0)</f>
        <v>4006</v>
      </c>
      <c r="L21" s="3">
        <f>VLOOKUP(D21,[1]Query1!$B:$I,6,0)</f>
        <v>2151</v>
      </c>
      <c r="M21" s="3">
        <f>VLOOKUP(D21,[1]Query1!$B:$I,7,0)</f>
        <v>0</v>
      </c>
      <c r="N21" s="3">
        <f>VLOOKUP(D21,[1]Query1!$B:$I,8,0)</f>
        <v>5</v>
      </c>
    </row>
    <row r="22" spans="1:14" s="3" customFormat="1" x14ac:dyDescent="0.35">
      <c r="A22" s="5" t="s">
        <v>25</v>
      </c>
      <c r="B22" s="5">
        <v>2137</v>
      </c>
      <c r="C22" s="5" t="s">
        <v>26</v>
      </c>
      <c r="D22" s="5">
        <v>433246</v>
      </c>
      <c r="E22" s="5" t="s">
        <v>179</v>
      </c>
      <c r="F22" s="5" t="s">
        <v>179</v>
      </c>
      <c r="G22" s="5" t="s">
        <v>180</v>
      </c>
      <c r="H22" s="3">
        <f>VLOOKUP(D22,[1]Query1!$B:$I,2,0)</f>
        <v>77</v>
      </c>
      <c r="I22" s="3">
        <f>VLOOKUP(D22,[1]Query1!$B:$I,3,0)</f>
        <v>8</v>
      </c>
      <c r="J22" s="3">
        <f>VLOOKUP(D22,[1]Query1!$B:$I,4,0)</f>
        <v>45</v>
      </c>
      <c r="K22" s="3">
        <f>VLOOKUP(D22,[1]Query1!$B:$I,5,0)</f>
        <v>2632</v>
      </c>
      <c r="L22" s="3">
        <f>VLOOKUP(D22,[1]Query1!$B:$I,6,0)</f>
        <v>47918</v>
      </c>
      <c r="M22" s="3">
        <f>VLOOKUP(D22,[1]Query1!$B:$I,7,0)</f>
        <v>0</v>
      </c>
      <c r="N22" s="3">
        <f>VLOOKUP(D22,[1]Query1!$B:$I,8,0)</f>
        <v>5</v>
      </c>
    </row>
    <row r="23" spans="1:14" s="3" customFormat="1" x14ac:dyDescent="0.35">
      <c r="A23" s="5" t="s">
        <v>25</v>
      </c>
      <c r="B23" s="5">
        <v>2137</v>
      </c>
      <c r="C23" s="5" t="s">
        <v>26</v>
      </c>
      <c r="D23" s="5">
        <v>216504</v>
      </c>
      <c r="E23" s="5" t="s">
        <v>185</v>
      </c>
      <c r="F23" s="5" t="s">
        <v>185</v>
      </c>
      <c r="G23" s="5" t="s">
        <v>186</v>
      </c>
      <c r="H23" s="3">
        <f>VLOOKUP(D23,[1]Query1!$B:$I,2,0)</f>
        <v>29</v>
      </c>
      <c r="I23" s="3">
        <f>VLOOKUP(D23,[1]Query1!$B:$I,3,0)</f>
        <v>7</v>
      </c>
      <c r="J23" s="3">
        <f>VLOOKUP(D23,[1]Query1!$B:$I,4,0)</f>
        <v>98</v>
      </c>
      <c r="K23" s="3">
        <f>VLOOKUP(D23,[1]Query1!$B:$I,5,0)</f>
        <v>2076</v>
      </c>
      <c r="L23" s="3">
        <f>VLOOKUP(D23,[1]Query1!$B:$I,6,0)</f>
        <v>25354</v>
      </c>
      <c r="M23" s="3">
        <f>VLOOKUP(D23,[1]Query1!$B:$I,7,0)</f>
        <v>0</v>
      </c>
      <c r="N23" s="3">
        <f>VLOOKUP(D23,[1]Query1!$B:$I,8,0)</f>
        <v>5</v>
      </c>
    </row>
    <row r="24" spans="1:14" s="3" customFormat="1" x14ac:dyDescent="0.35">
      <c r="A24" s="5" t="s">
        <v>25</v>
      </c>
      <c r="B24" s="5">
        <v>2137</v>
      </c>
      <c r="C24" s="5" t="s">
        <v>26</v>
      </c>
      <c r="D24" s="5">
        <v>425517</v>
      </c>
      <c r="E24" s="5" t="s">
        <v>270</v>
      </c>
      <c r="F24" s="5" t="s">
        <v>271</v>
      </c>
      <c r="G24" s="5" t="s">
        <v>272</v>
      </c>
      <c r="H24" s="3">
        <f>VLOOKUP(D24,[1]Query1!$B:$I,2,0)</f>
        <v>76</v>
      </c>
      <c r="I24" s="3">
        <f>VLOOKUP(D24,[1]Query1!$B:$I,3,0)</f>
        <v>0</v>
      </c>
      <c r="J24" s="3">
        <f>VLOOKUP(D24,[1]Query1!$B:$I,4,0)</f>
        <v>194</v>
      </c>
      <c r="K24" s="3">
        <f>VLOOKUP(D24,[1]Query1!$B:$I,5,0)</f>
        <v>2080</v>
      </c>
      <c r="L24" s="3">
        <f>VLOOKUP(D24,[1]Query1!$B:$I,6,0)</f>
        <v>2147</v>
      </c>
      <c r="M24" s="3">
        <f>VLOOKUP(D24,[1]Query1!$B:$I,7,0)</f>
        <v>0</v>
      </c>
      <c r="N24" s="3">
        <f>VLOOKUP(D24,[1]Query1!$B:$I,8,0)</f>
        <v>5</v>
      </c>
    </row>
    <row r="25" spans="1:14" s="3" customFormat="1" x14ac:dyDescent="0.35">
      <c r="A25" s="5" t="s">
        <v>88</v>
      </c>
      <c r="B25" s="5">
        <v>2132</v>
      </c>
      <c r="C25" s="5" t="s">
        <v>89</v>
      </c>
      <c r="D25" s="5">
        <v>435020</v>
      </c>
      <c r="E25" s="5" t="s">
        <v>259</v>
      </c>
      <c r="F25" s="5" t="s">
        <v>260</v>
      </c>
      <c r="G25" s="5" t="s">
        <v>261</v>
      </c>
      <c r="H25" s="3">
        <f>VLOOKUP(D25,[1]Query1!$B:$I,2,0)</f>
        <v>96</v>
      </c>
      <c r="I25" s="3">
        <f>VLOOKUP(D25,[1]Query1!$B:$I,3,0)</f>
        <v>1</v>
      </c>
      <c r="J25" s="3">
        <f>VLOOKUP(D25,[1]Query1!$B:$I,4,0)</f>
        <v>394</v>
      </c>
      <c r="K25" s="3">
        <f>VLOOKUP(D25,[1]Query1!$B:$I,5,0)</f>
        <v>2413</v>
      </c>
      <c r="L25" s="3">
        <f>VLOOKUP(D25,[1]Query1!$B:$I,6,0)</f>
        <v>1173</v>
      </c>
      <c r="M25" s="3">
        <f>VLOOKUP(D25,[1]Query1!$B:$I,7,0)</f>
        <v>0</v>
      </c>
      <c r="N25" s="3">
        <f>VLOOKUP(D25,[1]Query1!$B:$I,8,0)</f>
        <v>5</v>
      </c>
    </row>
    <row r="26" spans="1:14" s="3" customFormat="1" ht="26.5" x14ac:dyDescent="0.35">
      <c r="A26" s="5" t="s">
        <v>136</v>
      </c>
      <c r="B26" s="5">
        <v>2126</v>
      </c>
      <c r="C26" s="5" t="s">
        <v>137</v>
      </c>
      <c r="D26" s="5">
        <v>89235</v>
      </c>
      <c r="E26" s="5" t="s">
        <v>138</v>
      </c>
      <c r="F26" s="5" t="s">
        <v>139</v>
      </c>
      <c r="G26" s="5" t="s">
        <v>140</v>
      </c>
      <c r="H26" s="3">
        <f>VLOOKUP(D26,[1]Query1!$B:$I,2,0)</f>
        <v>127</v>
      </c>
      <c r="I26" s="3">
        <f>VLOOKUP(D26,[1]Query1!$B:$I,3,0)</f>
        <v>3</v>
      </c>
      <c r="J26" s="3">
        <f>VLOOKUP(D26,[1]Query1!$B:$I,4,0)</f>
        <v>177</v>
      </c>
      <c r="K26" s="3">
        <f>VLOOKUP(D26,[1]Query1!$B:$I,5,0)</f>
        <v>1721</v>
      </c>
      <c r="L26" s="3">
        <f>VLOOKUP(D26,[1]Query1!$B:$I,6,0)</f>
        <v>2454</v>
      </c>
      <c r="M26" s="3">
        <f>VLOOKUP(D26,[1]Query1!$B:$I,7,0)</f>
        <v>0</v>
      </c>
      <c r="N26" s="3">
        <f>VLOOKUP(D26,[1]Query1!$B:$I,8,0)</f>
        <v>4</v>
      </c>
    </row>
    <row r="27" spans="1:14" s="3" customFormat="1" ht="26.5" x14ac:dyDescent="0.35">
      <c r="A27" s="5" t="s">
        <v>237</v>
      </c>
      <c r="B27" s="5">
        <v>2136</v>
      </c>
      <c r="C27" s="5" t="s">
        <v>238</v>
      </c>
      <c r="D27" s="5">
        <v>593299</v>
      </c>
      <c r="E27" s="5">
        <v>20220119858378</v>
      </c>
      <c r="F27" s="5" t="s">
        <v>239</v>
      </c>
      <c r="G27" s="5" t="s">
        <v>240</v>
      </c>
      <c r="H27" s="3">
        <f>VLOOKUP(D27,[1]Query1!$B:$I,2,0)</f>
        <v>35</v>
      </c>
      <c r="I27" s="3">
        <f>VLOOKUP(D27,[1]Query1!$B:$I,3,0)</f>
        <v>10</v>
      </c>
      <c r="J27" s="3">
        <f>VLOOKUP(D27,[1]Query1!$B:$I,4,0)</f>
        <v>134</v>
      </c>
      <c r="K27" s="3">
        <f>VLOOKUP(D27,[1]Query1!$B:$I,5,0)</f>
        <v>925</v>
      </c>
      <c r="L27" s="3">
        <f>VLOOKUP(D27,[1]Query1!$B:$I,6,0)</f>
        <v>1184</v>
      </c>
      <c r="M27" s="3">
        <f>VLOOKUP(D27,[1]Query1!$B:$I,7,0)</f>
        <v>0</v>
      </c>
      <c r="N27" s="3">
        <f>VLOOKUP(D27,[1]Query1!$B:$I,8,0)</f>
        <v>4</v>
      </c>
    </row>
    <row r="28" spans="1:14" s="3" customFormat="1" ht="26.5" x14ac:dyDescent="0.35">
      <c r="A28" s="5" t="s">
        <v>35</v>
      </c>
      <c r="B28" s="5">
        <v>2127</v>
      </c>
      <c r="C28" s="5" t="s">
        <v>36</v>
      </c>
      <c r="D28" s="5">
        <v>86997</v>
      </c>
      <c r="E28" s="5" t="s">
        <v>159</v>
      </c>
      <c r="F28" s="5" t="s">
        <v>160</v>
      </c>
      <c r="G28" s="5" t="s">
        <v>161</v>
      </c>
      <c r="H28" s="3">
        <f>VLOOKUP(D28,[1]Query1!$B:$I,2,0)</f>
        <v>30</v>
      </c>
      <c r="I28" s="3">
        <f>VLOOKUP(D28,[1]Query1!$B:$I,3,0)</f>
        <v>3</v>
      </c>
      <c r="J28" s="3">
        <f>VLOOKUP(D28,[1]Query1!$B:$I,4,0)</f>
        <v>86</v>
      </c>
      <c r="K28" s="3">
        <f>VLOOKUP(D28,[1]Query1!$B:$I,5,0)</f>
        <v>2810</v>
      </c>
      <c r="L28" s="3">
        <f>VLOOKUP(D28,[1]Query1!$B:$I,6,0)</f>
        <v>1636</v>
      </c>
      <c r="M28" s="3">
        <f>VLOOKUP(D28,[1]Query1!$B:$I,7,0)</f>
        <v>0</v>
      </c>
      <c r="N28" s="3">
        <f>VLOOKUP(D28,[1]Query1!$B:$I,8,0)</f>
        <v>4</v>
      </c>
    </row>
    <row r="29" spans="1:14" s="3" customFormat="1" x14ac:dyDescent="0.35">
      <c r="A29" s="5" t="s">
        <v>25</v>
      </c>
      <c r="B29" s="5">
        <v>2137</v>
      </c>
      <c r="C29" s="5" t="s">
        <v>26</v>
      </c>
      <c r="D29" s="5">
        <v>64376</v>
      </c>
      <c r="E29" s="5" t="s">
        <v>27</v>
      </c>
      <c r="F29" s="5" t="s">
        <v>28</v>
      </c>
      <c r="G29" s="5" t="s">
        <v>29</v>
      </c>
      <c r="H29" s="3">
        <f>VLOOKUP(D29,[1]Query1!$B:$I,2,0)</f>
        <v>231</v>
      </c>
      <c r="I29" s="3">
        <f>VLOOKUP(D29,[1]Query1!$B:$I,3,0)</f>
        <v>0</v>
      </c>
      <c r="J29" s="3">
        <f>VLOOKUP(D29,[1]Query1!$B:$I,4,0)</f>
        <v>182</v>
      </c>
      <c r="K29" s="3">
        <f>VLOOKUP(D29,[1]Query1!$B:$I,5,0)</f>
        <v>5630</v>
      </c>
      <c r="L29" s="3">
        <f>VLOOKUP(D29,[1]Query1!$B:$I,6,0)</f>
        <v>9732</v>
      </c>
      <c r="M29" s="3">
        <f>VLOOKUP(D29,[1]Query1!$B:$I,7,0)</f>
        <v>0</v>
      </c>
      <c r="N29" s="3">
        <f>VLOOKUP(D29,[1]Query1!$B:$I,8,0)</f>
        <v>4</v>
      </c>
    </row>
    <row r="30" spans="1:14" s="3" customFormat="1" x14ac:dyDescent="0.35">
      <c r="A30" s="5" t="s">
        <v>25</v>
      </c>
      <c r="B30" s="5">
        <v>2137</v>
      </c>
      <c r="C30" s="5" t="s">
        <v>26</v>
      </c>
      <c r="D30" s="5">
        <v>497620</v>
      </c>
      <c r="E30" s="5">
        <v>20210306905275</v>
      </c>
      <c r="F30" s="5" t="s">
        <v>51</v>
      </c>
      <c r="G30" s="5" t="s">
        <v>52</v>
      </c>
      <c r="H30" s="3">
        <f>VLOOKUP(D30,[1]Query1!$B:$I,2,0)</f>
        <v>39</v>
      </c>
      <c r="I30" s="3">
        <f>VLOOKUP(D30,[1]Query1!$B:$I,3,0)</f>
        <v>21</v>
      </c>
      <c r="J30" s="3">
        <f>VLOOKUP(D30,[1]Query1!$B:$I,4,0)</f>
        <v>114</v>
      </c>
      <c r="K30" s="3">
        <f>VLOOKUP(D30,[1]Query1!$B:$I,5,0)</f>
        <v>1369</v>
      </c>
      <c r="L30" s="3">
        <f>VLOOKUP(D30,[1]Query1!$B:$I,6,0)</f>
        <v>1668</v>
      </c>
      <c r="M30" s="3">
        <f>VLOOKUP(D30,[1]Query1!$B:$I,7,0)</f>
        <v>0</v>
      </c>
      <c r="N30" s="3">
        <f>VLOOKUP(D30,[1]Query1!$B:$I,8,0)</f>
        <v>4</v>
      </c>
    </row>
    <row r="31" spans="1:14" s="3" customFormat="1" x14ac:dyDescent="0.35">
      <c r="A31" s="5" t="s">
        <v>25</v>
      </c>
      <c r="B31" s="5">
        <v>2137</v>
      </c>
      <c r="C31" s="5" t="s">
        <v>26</v>
      </c>
      <c r="D31" s="5">
        <v>463830</v>
      </c>
      <c r="E31" s="5">
        <v>20200703696828</v>
      </c>
      <c r="F31" s="5" t="s">
        <v>141</v>
      </c>
      <c r="G31" s="5" t="s">
        <v>142</v>
      </c>
      <c r="H31" s="3">
        <f>VLOOKUP(D31,[1]Query1!$B:$I,2,0)</f>
        <v>62</v>
      </c>
      <c r="I31" s="3">
        <f>VLOOKUP(D31,[1]Query1!$B:$I,3,0)</f>
        <v>9</v>
      </c>
      <c r="J31" s="3">
        <f>VLOOKUP(D31,[1]Query1!$B:$I,4,0)</f>
        <v>90</v>
      </c>
      <c r="K31" s="3">
        <f>VLOOKUP(D31,[1]Query1!$B:$I,5,0)</f>
        <v>687</v>
      </c>
      <c r="L31" s="3">
        <f>VLOOKUP(D31,[1]Query1!$B:$I,6,0)</f>
        <v>2520</v>
      </c>
      <c r="M31" s="3">
        <f>VLOOKUP(D31,[1]Query1!$B:$I,7,0)</f>
        <v>0</v>
      </c>
      <c r="N31" s="3">
        <f>VLOOKUP(D31,[1]Query1!$B:$I,8,0)</f>
        <v>4</v>
      </c>
    </row>
    <row r="32" spans="1:14" s="3" customFormat="1" x14ac:dyDescent="0.35">
      <c r="A32" s="5" t="s">
        <v>25</v>
      </c>
      <c r="B32" s="5">
        <v>2137</v>
      </c>
      <c r="C32" s="5" t="s">
        <v>26</v>
      </c>
      <c r="D32" s="5">
        <v>17823</v>
      </c>
      <c r="E32" s="5" t="s">
        <v>166</v>
      </c>
      <c r="F32" s="5" t="s">
        <v>167</v>
      </c>
      <c r="G32" s="5" t="s">
        <v>168</v>
      </c>
      <c r="H32" s="3">
        <f>VLOOKUP(D32,[1]Query1!$B:$I,2,0)</f>
        <v>14</v>
      </c>
      <c r="I32" s="3">
        <f>VLOOKUP(D32,[1]Query1!$B:$I,3,0)</f>
        <v>7</v>
      </c>
      <c r="J32" s="3">
        <f>VLOOKUP(D32,[1]Query1!$B:$I,4,0)</f>
        <v>88</v>
      </c>
      <c r="K32" s="3">
        <f>VLOOKUP(D32,[1]Query1!$B:$I,5,0)</f>
        <v>7821</v>
      </c>
      <c r="L32" s="3">
        <f>VLOOKUP(D32,[1]Query1!$B:$I,6,0)</f>
        <v>2471</v>
      </c>
      <c r="M32" s="3">
        <f>VLOOKUP(D32,[1]Query1!$B:$I,7,0)</f>
        <v>0</v>
      </c>
      <c r="N32" s="3">
        <f>VLOOKUP(D32,[1]Query1!$B:$I,8,0)</f>
        <v>4</v>
      </c>
    </row>
    <row r="33" spans="1:14" s="3" customFormat="1" ht="26.5" x14ac:dyDescent="0.35">
      <c r="A33" s="5" t="s">
        <v>241</v>
      </c>
      <c r="B33" s="5">
        <v>2131</v>
      </c>
      <c r="C33" s="5" t="s">
        <v>242</v>
      </c>
      <c r="D33" s="5">
        <v>865709</v>
      </c>
      <c r="E33" s="5">
        <v>20230506197204</v>
      </c>
      <c r="F33" s="5" t="s">
        <v>243</v>
      </c>
      <c r="G33" s="5" t="s">
        <v>244</v>
      </c>
      <c r="H33" s="3">
        <f>VLOOKUP(D33,[1]Query1!$B:$I,2,0)</f>
        <v>24</v>
      </c>
      <c r="I33" s="3">
        <f>VLOOKUP(D33,[1]Query1!$B:$I,3,0)</f>
        <v>2</v>
      </c>
      <c r="J33" s="3">
        <f>VLOOKUP(D33,[1]Query1!$B:$I,4,0)</f>
        <v>55</v>
      </c>
      <c r="K33" s="3">
        <f>VLOOKUP(D33,[1]Query1!$B:$I,5,0)</f>
        <v>297</v>
      </c>
      <c r="L33" s="3">
        <f>VLOOKUP(D33,[1]Query1!$B:$I,6,0)</f>
        <v>412</v>
      </c>
      <c r="M33" s="3">
        <f>VLOOKUP(D33,[1]Query1!$B:$I,7,0)</f>
        <v>0</v>
      </c>
      <c r="N33" s="3">
        <f>VLOOKUP(D33,[1]Query1!$B:$I,8,0)</f>
        <v>3</v>
      </c>
    </row>
    <row r="34" spans="1:14" s="3" customFormat="1" x14ac:dyDescent="0.35">
      <c r="A34" s="5" t="s">
        <v>96</v>
      </c>
      <c r="B34" s="5">
        <v>2128</v>
      </c>
      <c r="C34" s="5" t="s">
        <v>97</v>
      </c>
      <c r="D34" s="5">
        <v>1435104</v>
      </c>
      <c r="E34" s="5">
        <v>20250421259738</v>
      </c>
      <c r="F34" s="5" t="s">
        <v>98</v>
      </c>
      <c r="G34" s="5" t="s">
        <v>99</v>
      </c>
      <c r="H34" s="3">
        <f>VLOOKUP(D34,[1]Query1!$B:$I,2,0)</f>
        <v>12</v>
      </c>
      <c r="I34" s="3">
        <f>VLOOKUP(D34,[1]Query1!$B:$I,3,0)</f>
        <v>0</v>
      </c>
      <c r="J34" s="3">
        <f>VLOOKUP(D34,[1]Query1!$B:$I,4,0)</f>
        <v>44</v>
      </c>
      <c r="K34" s="3">
        <f>VLOOKUP(D34,[1]Query1!$B:$I,5,0)</f>
        <v>2073</v>
      </c>
      <c r="L34" s="3">
        <f>VLOOKUP(D34,[1]Query1!$B:$I,6,0)</f>
        <v>639</v>
      </c>
      <c r="M34" s="3">
        <f>VLOOKUP(D34,[1]Query1!$B:$I,7,0)</f>
        <v>0</v>
      </c>
      <c r="N34" s="3">
        <f>VLOOKUP(D34,[1]Query1!$B:$I,8,0)</f>
        <v>3</v>
      </c>
    </row>
    <row r="35" spans="1:14" s="3" customFormat="1" ht="26.5" x14ac:dyDescent="0.35">
      <c r="A35" s="5" t="s">
        <v>35</v>
      </c>
      <c r="B35" s="5">
        <v>2127</v>
      </c>
      <c r="C35" s="5" t="s">
        <v>36</v>
      </c>
      <c r="D35" s="5">
        <v>432867</v>
      </c>
      <c r="E35" s="5" t="s">
        <v>196</v>
      </c>
      <c r="F35" s="5" t="s">
        <v>197</v>
      </c>
      <c r="G35" s="5" t="s">
        <v>198</v>
      </c>
      <c r="H35" s="3">
        <f>VLOOKUP(D35,[1]Query1!$B:$I,2,0)</f>
        <v>30</v>
      </c>
      <c r="I35" s="3">
        <f>VLOOKUP(D35,[1]Query1!$B:$I,3,0)</f>
        <v>27</v>
      </c>
      <c r="J35" s="3">
        <f>VLOOKUP(D35,[1]Query1!$B:$I,4,0)</f>
        <v>81</v>
      </c>
      <c r="K35" s="3">
        <f>VLOOKUP(D35,[1]Query1!$B:$I,5,0)</f>
        <v>378</v>
      </c>
      <c r="L35" s="3">
        <f>VLOOKUP(D35,[1]Query1!$B:$I,6,0)</f>
        <v>1737</v>
      </c>
      <c r="M35" s="3">
        <f>VLOOKUP(D35,[1]Query1!$B:$I,7,0)</f>
        <v>0</v>
      </c>
      <c r="N35" s="3">
        <f>VLOOKUP(D35,[1]Query1!$B:$I,8,0)</f>
        <v>3</v>
      </c>
    </row>
    <row r="36" spans="1:14" s="3" customFormat="1" ht="26.5" x14ac:dyDescent="0.35">
      <c r="A36" s="5" t="s">
        <v>35</v>
      </c>
      <c r="B36" s="5">
        <v>2127</v>
      </c>
      <c r="C36" s="5" t="s">
        <v>36</v>
      </c>
      <c r="D36" s="5">
        <v>432867</v>
      </c>
      <c r="E36" s="5" t="s">
        <v>196</v>
      </c>
      <c r="F36" s="5" t="s">
        <v>197</v>
      </c>
      <c r="G36" s="5" t="s">
        <v>198</v>
      </c>
      <c r="H36" s="3">
        <f>VLOOKUP(D36,[1]Query1!$B:$I,2,0)</f>
        <v>30</v>
      </c>
      <c r="I36" s="3">
        <f>VLOOKUP(D36,[1]Query1!$B:$I,3,0)</f>
        <v>27</v>
      </c>
      <c r="J36" s="3">
        <f>VLOOKUP(D36,[1]Query1!$B:$I,4,0)</f>
        <v>81</v>
      </c>
      <c r="K36" s="3">
        <f>VLOOKUP(D36,[1]Query1!$B:$I,5,0)</f>
        <v>378</v>
      </c>
      <c r="L36" s="3">
        <f>VLOOKUP(D36,[1]Query1!$B:$I,6,0)</f>
        <v>1737</v>
      </c>
      <c r="M36" s="3">
        <f>VLOOKUP(D36,[1]Query1!$B:$I,7,0)</f>
        <v>0</v>
      </c>
      <c r="N36" s="3">
        <f>VLOOKUP(D36,[1]Query1!$B:$I,8,0)</f>
        <v>3</v>
      </c>
    </row>
    <row r="37" spans="1:14" s="3" customFormat="1" ht="26.5" x14ac:dyDescent="0.35">
      <c r="A37" s="5" t="s">
        <v>35</v>
      </c>
      <c r="B37" s="5">
        <v>2127</v>
      </c>
      <c r="C37" s="5" t="s">
        <v>36</v>
      </c>
      <c r="D37" s="5">
        <v>432867</v>
      </c>
      <c r="E37" s="5" t="s">
        <v>196</v>
      </c>
      <c r="F37" s="5" t="s">
        <v>197</v>
      </c>
      <c r="G37" s="5" t="s">
        <v>198</v>
      </c>
      <c r="H37" s="3">
        <f>VLOOKUP(D37,[1]Query1!$B:$I,2,0)</f>
        <v>30</v>
      </c>
      <c r="I37" s="3">
        <f>VLOOKUP(D37,[1]Query1!$B:$I,3,0)</f>
        <v>27</v>
      </c>
      <c r="J37" s="3">
        <f>VLOOKUP(D37,[1]Query1!$B:$I,4,0)</f>
        <v>81</v>
      </c>
      <c r="K37" s="3">
        <f>VLOOKUP(D37,[1]Query1!$B:$I,5,0)</f>
        <v>378</v>
      </c>
      <c r="L37" s="3">
        <f>VLOOKUP(D37,[1]Query1!$B:$I,6,0)</f>
        <v>1737</v>
      </c>
      <c r="M37" s="3">
        <f>VLOOKUP(D37,[1]Query1!$B:$I,7,0)</f>
        <v>0</v>
      </c>
      <c r="N37" s="3">
        <f>VLOOKUP(D37,[1]Query1!$B:$I,8,0)</f>
        <v>3</v>
      </c>
    </row>
    <row r="38" spans="1:14" s="3" customFormat="1" ht="26.5" x14ac:dyDescent="0.35">
      <c r="A38" s="5" t="s">
        <v>35</v>
      </c>
      <c r="B38" s="5">
        <v>2127</v>
      </c>
      <c r="C38" s="5" t="s">
        <v>36</v>
      </c>
      <c r="D38" s="5">
        <v>106069</v>
      </c>
      <c r="E38" s="5" t="s">
        <v>213</v>
      </c>
      <c r="F38" s="5" t="s">
        <v>213</v>
      </c>
      <c r="G38" s="5" t="s">
        <v>214</v>
      </c>
      <c r="H38" s="3">
        <f>VLOOKUP(D38,[1]Query1!$B:$I,2,0)</f>
        <v>1</v>
      </c>
      <c r="I38" s="3">
        <f>VLOOKUP(D38,[1]Query1!$B:$I,3,0)</f>
        <v>1</v>
      </c>
      <c r="J38" s="3">
        <f>VLOOKUP(D38,[1]Query1!$B:$I,4,0)</f>
        <v>45</v>
      </c>
      <c r="K38" s="3">
        <f>VLOOKUP(D38,[1]Query1!$B:$I,5,0)</f>
        <v>11196</v>
      </c>
      <c r="L38" s="3">
        <f>VLOOKUP(D38,[1]Query1!$B:$I,6,0)</f>
        <v>9526</v>
      </c>
      <c r="M38" s="3">
        <f>VLOOKUP(D38,[1]Query1!$B:$I,7,0)</f>
        <v>0</v>
      </c>
      <c r="N38" s="3">
        <f>VLOOKUP(D38,[1]Query1!$B:$I,8,0)</f>
        <v>3</v>
      </c>
    </row>
    <row r="39" spans="1:14" s="3" customFormat="1" ht="26.5" x14ac:dyDescent="0.35">
      <c r="A39" s="5" t="s">
        <v>35</v>
      </c>
      <c r="B39" s="5">
        <v>2127</v>
      </c>
      <c r="C39" s="5" t="s">
        <v>36</v>
      </c>
      <c r="D39" s="5">
        <v>47899</v>
      </c>
      <c r="E39" s="5" t="s">
        <v>219</v>
      </c>
      <c r="F39" s="5" t="s">
        <v>220</v>
      </c>
      <c r="G39" s="5" t="s">
        <v>221</v>
      </c>
      <c r="H39" s="3">
        <f>VLOOKUP(D39,[1]Query1!$B:$I,2,0)</f>
        <v>235</v>
      </c>
      <c r="I39" s="3">
        <f>VLOOKUP(D39,[1]Query1!$B:$I,3,0)</f>
        <v>3</v>
      </c>
      <c r="J39" s="3">
        <f>VLOOKUP(D39,[1]Query1!$B:$I,4,0)</f>
        <v>177</v>
      </c>
      <c r="K39" s="3">
        <f>VLOOKUP(D39,[1]Query1!$B:$I,5,0)</f>
        <v>7821</v>
      </c>
      <c r="L39" s="3">
        <f>VLOOKUP(D39,[1]Query1!$B:$I,6,0)</f>
        <v>34039</v>
      </c>
      <c r="M39" s="3">
        <f>VLOOKUP(D39,[1]Query1!$B:$I,7,0)</f>
        <v>0</v>
      </c>
      <c r="N39" s="3">
        <f>VLOOKUP(D39,[1]Query1!$B:$I,8,0)</f>
        <v>3</v>
      </c>
    </row>
    <row r="40" spans="1:14" s="3" customFormat="1" x14ac:dyDescent="0.35">
      <c r="A40" s="5" t="s">
        <v>88</v>
      </c>
      <c r="B40" s="5">
        <v>2132</v>
      </c>
      <c r="C40" s="5" t="s">
        <v>89</v>
      </c>
      <c r="D40" s="5">
        <v>357957</v>
      </c>
      <c r="E40" s="5" t="s">
        <v>173</v>
      </c>
      <c r="F40" s="5" t="s">
        <v>173</v>
      </c>
      <c r="G40" s="5" t="s">
        <v>174</v>
      </c>
      <c r="H40" s="3">
        <f>VLOOKUP(D40,[1]Query1!$B:$I,2,0)</f>
        <v>233</v>
      </c>
      <c r="I40" s="3">
        <f>VLOOKUP(D40,[1]Query1!$B:$I,3,0)</f>
        <v>0</v>
      </c>
      <c r="J40" s="3">
        <f>VLOOKUP(D40,[1]Query1!$B:$I,4,0)</f>
        <v>48</v>
      </c>
      <c r="K40" s="3">
        <f>VLOOKUP(D40,[1]Query1!$B:$I,5,0)</f>
        <v>2672</v>
      </c>
      <c r="L40" s="3">
        <f>VLOOKUP(D40,[1]Query1!$B:$I,6,0)</f>
        <v>25441</v>
      </c>
      <c r="M40" s="3">
        <f>VLOOKUP(D40,[1]Query1!$B:$I,7,0)</f>
        <v>0</v>
      </c>
      <c r="N40" s="3">
        <f>VLOOKUP(D40,[1]Query1!$B:$I,8,0)</f>
        <v>3</v>
      </c>
    </row>
    <row r="41" spans="1:14" s="3" customFormat="1" x14ac:dyDescent="0.35">
      <c r="A41" s="5" t="s">
        <v>88</v>
      </c>
      <c r="B41" s="5">
        <v>2132</v>
      </c>
      <c r="C41" s="5" t="s">
        <v>89</v>
      </c>
      <c r="D41" s="5">
        <v>432867</v>
      </c>
      <c r="E41" s="5" t="s">
        <v>196</v>
      </c>
      <c r="F41" s="5" t="s">
        <v>197</v>
      </c>
      <c r="G41" s="5" t="s">
        <v>198</v>
      </c>
      <c r="H41" s="3">
        <f>VLOOKUP(D41,[1]Query1!$B:$I,2,0)</f>
        <v>30</v>
      </c>
      <c r="I41" s="3">
        <f>VLOOKUP(D41,[1]Query1!$B:$I,3,0)</f>
        <v>27</v>
      </c>
      <c r="J41" s="3">
        <f>VLOOKUP(D41,[1]Query1!$B:$I,4,0)</f>
        <v>81</v>
      </c>
      <c r="K41" s="3">
        <f>VLOOKUP(D41,[1]Query1!$B:$I,5,0)</f>
        <v>378</v>
      </c>
      <c r="L41" s="3">
        <f>VLOOKUP(D41,[1]Query1!$B:$I,6,0)</f>
        <v>1737</v>
      </c>
      <c r="M41" s="3">
        <f>VLOOKUP(D41,[1]Query1!$B:$I,7,0)</f>
        <v>0</v>
      </c>
      <c r="N41" s="3">
        <f>VLOOKUP(D41,[1]Query1!$B:$I,8,0)</f>
        <v>3</v>
      </c>
    </row>
    <row r="42" spans="1:14" s="3" customFormat="1" ht="26.5" x14ac:dyDescent="0.35">
      <c r="A42" s="5" t="s">
        <v>226</v>
      </c>
      <c r="B42" s="5">
        <v>2096</v>
      </c>
      <c r="C42" s="5" t="s">
        <v>227</v>
      </c>
      <c r="D42" s="5">
        <v>475227</v>
      </c>
      <c r="E42" s="5" t="s">
        <v>228</v>
      </c>
      <c r="F42" s="5" t="s">
        <v>228</v>
      </c>
      <c r="G42" s="5" t="s">
        <v>229</v>
      </c>
      <c r="H42" s="3">
        <f>VLOOKUP(D42,[1]Query1!$B:$I,2,0)</f>
        <v>83</v>
      </c>
      <c r="I42" s="3">
        <f>VLOOKUP(D42,[1]Query1!$B:$I,3,0)</f>
        <v>0</v>
      </c>
      <c r="J42" s="3">
        <f>VLOOKUP(D42,[1]Query1!$B:$I,4,0)</f>
        <v>1</v>
      </c>
      <c r="K42" s="3">
        <f>VLOOKUP(D42,[1]Query1!$B:$I,5,0)</f>
        <v>349</v>
      </c>
      <c r="L42" s="3">
        <f>VLOOKUP(D42,[1]Query1!$B:$I,6,0)</f>
        <v>5224</v>
      </c>
      <c r="M42" s="3">
        <f>VLOOKUP(D42,[1]Query1!$B:$I,7,0)</f>
        <v>0</v>
      </c>
      <c r="N42" s="3">
        <f>VLOOKUP(D42,[1]Query1!$B:$I,8,0)</f>
        <v>2</v>
      </c>
    </row>
    <row r="43" spans="1:14" s="3" customFormat="1" x14ac:dyDescent="0.35">
      <c r="A43" s="5" t="s">
        <v>191</v>
      </c>
      <c r="B43" s="5">
        <v>1831</v>
      </c>
      <c r="C43" s="5" t="s">
        <v>192</v>
      </c>
      <c r="D43" s="5">
        <v>95862</v>
      </c>
      <c r="E43" s="5" t="s">
        <v>193</v>
      </c>
      <c r="F43" s="5" t="s">
        <v>193</v>
      </c>
      <c r="G43" s="5" t="s">
        <v>194</v>
      </c>
      <c r="H43" s="3">
        <f>VLOOKUP(D43,[1]Query1!$B:$I,2,0)</f>
        <v>5</v>
      </c>
      <c r="I43" s="3">
        <f>VLOOKUP(D43,[1]Query1!$B:$I,3,0)</f>
        <v>1</v>
      </c>
      <c r="J43" s="3">
        <f>VLOOKUP(D43,[1]Query1!$B:$I,4,0)</f>
        <v>19</v>
      </c>
      <c r="K43" s="3">
        <f>VLOOKUP(D43,[1]Query1!$B:$I,5,0)</f>
        <v>7592</v>
      </c>
      <c r="L43" s="3">
        <f>VLOOKUP(D43,[1]Query1!$B:$I,6,0)</f>
        <v>7614</v>
      </c>
      <c r="M43" s="3">
        <f>VLOOKUP(D43,[1]Query1!$B:$I,7,0)</f>
        <v>0</v>
      </c>
      <c r="N43" s="3">
        <f>VLOOKUP(D43,[1]Query1!$B:$I,8,0)</f>
        <v>2</v>
      </c>
    </row>
    <row r="44" spans="1:14" s="3" customFormat="1" x14ac:dyDescent="0.35">
      <c r="A44" s="5" t="s">
        <v>252</v>
      </c>
      <c r="B44" s="5">
        <v>1884</v>
      </c>
      <c r="C44" s="5" t="s">
        <v>253</v>
      </c>
      <c r="D44" s="5">
        <v>169728</v>
      </c>
      <c r="E44" s="5" t="s">
        <v>256</v>
      </c>
      <c r="F44" s="5" t="s">
        <v>257</v>
      </c>
      <c r="G44" s="5" t="s">
        <v>258</v>
      </c>
      <c r="H44" s="3">
        <f>VLOOKUP(D44,[1]Query1!$B:$I,2,0)</f>
        <v>3</v>
      </c>
      <c r="I44" s="3">
        <f>VLOOKUP(D44,[1]Query1!$B:$I,3,0)</f>
        <v>2</v>
      </c>
      <c r="J44" s="3">
        <f>VLOOKUP(D44,[1]Query1!$B:$I,4,0)</f>
        <v>44</v>
      </c>
      <c r="K44" s="3">
        <f>VLOOKUP(D44,[1]Query1!$B:$I,5,0)</f>
        <v>3217</v>
      </c>
      <c r="L44" s="3">
        <f>VLOOKUP(D44,[1]Query1!$B:$I,6,0)</f>
        <v>1874</v>
      </c>
      <c r="M44" s="3">
        <f>VLOOKUP(D44,[1]Query1!$B:$I,7,0)</f>
        <v>0</v>
      </c>
      <c r="N44" s="3">
        <f>VLOOKUP(D44,[1]Query1!$B:$I,8,0)</f>
        <v>2</v>
      </c>
    </row>
    <row r="45" spans="1:14" s="3" customFormat="1" x14ac:dyDescent="0.35">
      <c r="A45" s="5" t="s">
        <v>74</v>
      </c>
      <c r="B45" s="5">
        <v>1726</v>
      </c>
      <c r="C45" s="5" t="s">
        <v>75</v>
      </c>
      <c r="D45" s="5">
        <v>1285071</v>
      </c>
      <c r="E45" s="5">
        <v>20241022956155</v>
      </c>
      <c r="F45" s="5" t="s">
        <v>76</v>
      </c>
      <c r="G45" s="5" t="s">
        <v>77</v>
      </c>
      <c r="H45" s="3">
        <f>VLOOKUP(D45,[1]Query1!$B:$I,2,0)</f>
        <v>9</v>
      </c>
      <c r="I45" s="3">
        <f>VLOOKUP(D45,[1]Query1!$B:$I,3,0)</f>
        <v>9</v>
      </c>
      <c r="J45" s="3">
        <f>VLOOKUP(D45,[1]Query1!$B:$I,4,0)</f>
        <v>20</v>
      </c>
      <c r="K45" s="3">
        <f>VLOOKUP(D45,[1]Query1!$B:$I,5,0)</f>
        <v>75</v>
      </c>
      <c r="L45" s="3">
        <f>VLOOKUP(D45,[1]Query1!$B:$I,6,0)</f>
        <v>138</v>
      </c>
      <c r="M45" s="3">
        <f>VLOOKUP(D45,[1]Query1!$B:$I,7,0)</f>
        <v>0</v>
      </c>
      <c r="N45" s="3">
        <f>VLOOKUP(D45,[1]Query1!$B:$I,8,0)</f>
        <v>2</v>
      </c>
    </row>
    <row r="46" spans="1:14" s="3" customFormat="1" ht="26.5" x14ac:dyDescent="0.35">
      <c r="A46" s="5" t="s">
        <v>35</v>
      </c>
      <c r="B46" s="5">
        <v>2127</v>
      </c>
      <c r="C46" s="5" t="s">
        <v>36</v>
      </c>
      <c r="D46" s="5">
        <v>81182</v>
      </c>
      <c r="E46" s="5" t="s">
        <v>68</v>
      </c>
      <c r="F46" s="5" t="s">
        <v>68</v>
      </c>
      <c r="G46" s="5" t="s">
        <v>69</v>
      </c>
      <c r="H46" s="3">
        <f>VLOOKUP(D46,[1]Query1!$B:$I,2,0)</f>
        <v>24</v>
      </c>
      <c r="I46" s="3">
        <f>VLOOKUP(D46,[1]Query1!$B:$I,3,0)</f>
        <v>6</v>
      </c>
      <c r="J46" s="3">
        <f>VLOOKUP(D46,[1]Query1!$B:$I,4,0)</f>
        <v>35</v>
      </c>
      <c r="K46" s="3">
        <f>VLOOKUP(D46,[1]Query1!$B:$I,5,0)</f>
        <v>2995</v>
      </c>
      <c r="L46" s="3">
        <f>VLOOKUP(D46,[1]Query1!$B:$I,6,0)</f>
        <v>3333</v>
      </c>
      <c r="M46" s="3">
        <f>VLOOKUP(D46,[1]Query1!$B:$I,7,0)</f>
        <v>0</v>
      </c>
      <c r="N46" s="3">
        <f>VLOOKUP(D46,[1]Query1!$B:$I,8,0)</f>
        <v>2</v>
      </c>
    </row>
    <row r="47" spans="1:14" s="3" customFormat="1" ht="26.5" x14ac:dyDescent="0.35">
      <c r="A47" s="5" t="s">
        <v>35</v>
      </c>
      <c r="B47" s="5">
        <v>2127</v>
      </c>
      <c r="C47" s="5" t="s">
        <v>36</v>
      </c>
      <c r="D47" s="5">
        <v>1285071</v>
      </c>
      <c r="E47" s="5">
        <v>20241022956155</v>
      </c>
      <c r="F47" s="5" t="s">
        <v>76</v>
      </c>
      <c r="G47" s="5" t="s">
        <v>77</v>
      </c>
      <c r="H47" s="3">
        <f>VLOOKUP(D47,[1]Query1!$B:$I,2,0)</f>
        <v>9</v>
      </c>
      <c r="I47" s="3">
        <f>VLOOKUP(D47,[1]Query1!$B:$I,3,0)</f>
        <v>9</v>
      </c>
      <c r="J47" s="3">
        <f>VLOOKUP(D47,[1]Query1!$B:$I,4,0)</f>
        <v>20</v>
      </c>
      <c r="K47" s="3">
        <f>VLOOKUP(D47,[1]Query1!$B:$I,5,0)</f>
        <v>75</v>
      </c>
      <c r="L47" s="3">
        <f>VLOOKUP(D47,[1]Query1!$B:$I,6,0)</f>
        <v>138</v>
      </c>
      <c r="M47" s="3">
        <f>VLOOKUP(D47,[1]Query1!$B:$I,7,0)</f>
        <v>0</v>
      </c>
      <c r="N47" s="3">
        <f>VLOOKUP(D47,[1]Query1!$B:$I,8,0)</f>
        <v>2</v>
      </c>
    </row>
    <row r="48" spans="1:14" s="3" customFormat="1" ht="26.5" x14ac:dyDescent="0.35">
      <c r="A48" s="5" t="s">
        <v>35</v>
      </c>
      <c r="B48" s="5">
        <v>2127</v>
      </c>
      <c r="C48" s="5" t="s">
        <v>36</v>
      </c>
      <c r="D48" s="5">
        <v>81182</v>
      </c>
      <c r="E48" s="5" t="s">
        <v>68</v>
      </c>
      <c r="F48" s="5" t="s">
        <v>68</v>
      </c>
      <c r="G48" s="5" t="s">
        <v>69</v>
      </c>
      <c r="H48" s="3">
        <f>VLOOKUP(D48,[1]Query1!$B:$I,2,0)</f>
        <v>24</v>
      </c>
      <c r="I48" s="3">
        <f>VLOOKUP(D48,[1]Query1!$B:$I,3,0)</f>
        <v>6</v>
      </c>
      <c r="J48" s="3">
        <f>VLOOKUP(D48,[1]Query1!$B:$I,4,0)</f>
        <v>35</v>
      </c>
      <c r="K48" s="3">
        <f>VLOOKUP(D48,[1]Query1!$B:$I,5,0)</f>
        <v>2995</v>
      </c>
      <c r="L48" s="3">
        <f>VLOOKUP(D48,[1]Query1!$B:$I,6,0)</f>
        <v>3333</v>
      </c>
      <c r="M48" s="3">
        <f>VLOOKUP(D48,[1]Query1!$B:$I,7,0)</f>
        <v>0</v>
      </c>
      <c r="N48" s="3">
        <f>VLOOKUP(D48,[1]Query1!$B:$I,8,0)</f>
        <v>2</v>
      </c>
    </row>
    <row r="49" spans="1:14" s="9" customFormat="1" x14ac:dyDescent="0.35">
      <c r="A49" s="8" t="s">
        <v>247</v>
      </c>
      <c r="B49" s="8">
        <v>2121</v>
      </c>
      <c r="C49" s="8" t="s">
        <v>248</v>
      </c>
      <c r="D49" s="8">
        <v>286415</v>
      </c>
      <c r="E49" s="8" t="s">
        <v>249</v>
      </c>
      <c r="F49" s="8" t="s">
        <v>250</v>
      </c>
      <c r="G49" s="8" t="s">
        <v>251</v>
      </c>
      <c r="H49" s="9">
        <f>VLOOKUP(D49,[1]Query1!$B:$I,2,0)</f>
        <v>0</v>
      </c>
      <c r="I49" s="9">
        <f>VLOOKUP(D49,[1]Query1!$B:$I,3,0)</f>
        <v>0</v>
      </c>
      <c r="J49" s="9">
        <f>VLOOKUP(D49,[1]Query1!$B:$I,4,0)</f>
        <v>1</v>
      </c>
      <c r="K49" s="9">
        <f>VLOOKUP(D49,[1]Query1!$B:$I,5,0)</f>
        <v>1178</v>
      </c>
      <c r="L49" s="9">
        <f>VLOOKUP(D49,[1]Query1!$B:$I,6,0)</f>
        <v>1341</v>
      </c>
      <c r="M49" s="9">
        <f>VLOOKUP(D49,[1]Query1!$B:$I,7,0)</f>
        <v>0</v>
      </c>
      <c r="N49" s="9">
        <f>VLOOKUP(D49,[1]Query1!$B:$I,8,0)</f>
        <v>1</v>
      </c>
    </row>
    <row r="50" spans="1:14" s="9" customFormat="1" x14ac:dyDescent="0.35">
      <c r="A50" s="8" t="s">
        <v>277</v>
      </c>
      <c r="B50" s="8">
        <v>2122</v>
      </c>
      <c r="C50" s="8" t="s">
        <v>278</v>
      </c>
      <c r="D50" s="8">
        <v>12532</v>
      </c>
      <c r="E50" s="8" t="s">
        <v>279</v>
      </c>
      <c r="F50" s="8" t="s">
        <v>280</v>
      </c>
      <c r="G50" s="8" t="s">
        <v>281</v>
      </c>
      <c r="H50" s="9">
        <f>VLOOKUP(D50,[1]Query1!$B:$I,2,0)</f>
        <v>0</v>
      </c>
      <c r="I50" s="9">
        <f>VLOOKUP(D50,[1]Query1!$B:$I,3,0)</f>
        <v>0</v>
      </c>
      <c r="J50" s="9">
        <f>VLOOKUP(D50,[1]Query1!$B:$I,4,0)</f>
        <v>0</v>
      </c>
      <c r="K50" s="9">
        <f>VLOOKUP(D50,[1]Query1!$B:$I,5,0)</f>
        <v>2120</v>
      </c>
      <c r="L50" s="9">
        <f>VLOOKUP(D50,[1]Query1!$B:$I,6,0)</f>
        <v>4607</v>
      </c>
      <c r="M50" s="9">
        <f>VLOOKUP(D50,[1]Query1!$B:$I,7,0)</f>
        <v>0</v>
      </c>
      <c r="N50" s="9">
        <f>VLOOKUP(D50,[1]Query1!$B:$I,8,0)</f>
        <v>1</v>
      </c>
    </row>
    <row r="51" spans="1:14" s="9" customFormat="1" ht="26.5" x14ac:dyDescent="0.35">
      <c r="A51" s="8" t="s">
        <v>106</v>
      </c>
      <c r="B51" s="8">
        <v>2097</v>
      </c>
      <c r="C51" s="8" t="s">
        <v>107</v>
      </c>
      <c r="D51" s="8">
        <v>287973</v>
      </c>
      <c r="E51" s="8" t="s">
        <v>108</v>
      </c>
      <c r="F51" s="8" t="s">
        <v>109</v>
      </c>
      <c r="G51" s="8" t="s">
        <v>110</v>
      </c>
      <c r="H51" s="9">
        <f>VLOOKUP(D51,[1]Query1!$B:$I,2,0)</f>
        <v>6</v>
      </c>
      <c r="I51" s="9">
        <f>VLOOKUP(D51,[1]Query1!$B:$I,3,0)</f>
        <v>1</v>
      </c>
      <c r="J51" s="9">
        <f>VLOOKUP(D51,[1]Query1!$B:$I,4,0)</f>
        <v>0</v>
      </c>
      <c r="K51" s="9">
        <f>VLOOKUP(D51,[1]Query1!$B:$I,5,0)</f>
        <v>302</v>
      </c>
      <c r="L51" s="9">
        <f>VLOOKUP(D51,[1]Query1!$B:$I,6,0)</f>
        <v>590</v>
      </c>
      <c r="M51" s="9">
        <f>VLOOKUP(D51,[1]Query1!$B:$I,7,0)</f>
        <v>0</v>
      </c>
      <c r="N51" s="9">
        <f>VLOOKUP(D51,[1]Query1!$B:$I,8,0)</f>
        <v>1</v>
      </c>
    </row>
    <row r="52" spans="1:14" s="9" customFormat="1" ht="26.5" x14ac:dyDescent="0.35">
      <c r="A52" s="8" t="s">
        <v>106</v>
      </c>
      <c r="B52" s="8">
        <v>2097</v>
      </c>
      <c r="C52" s="8" t="s">
        <v>107</v>
      </c>
      <c r="D52" s="8">
        <v>501579</v>
      </c>
      <c r="E52" s="8">
        <v>20210328678575</v>
      </c>
      <c r="F52" s="8" t="s">
        <v>245</v>
      </c>
      <c r="G52" s="8" t="s">
        <v>246</v>
      </c>
      <c r="H52" s="9">
        <f>VLOOKUP(D52,[1]Query1!$B:$I,2,0)</f>
        <v>0</v>
      </c>
      <c r="I52" s="9">
        <f>VLOOKUP(D52,[1]Query1!$B:$I,3,0)</f>
        <v>0</v>
      </c>
      <c r="J52" s="9">
        <f>VLOOKUP(D52,[1]Query1!$B:$I,4,0)</f>
        <v>0</v>
      </c>
      <c r="K52" s="9">
        <f>VLOOKUP(D52,[1]Query1!$B:$I,5,0)</f>
        <v>58</v>
      </c>
      <c r="L52" s="9">
        <f>VLOOKUP(D52,[1]Query1!$B:$I,6,0)</f>
        <v>96</v>
      </c>
      <c r="M52" s="9">
        <f>VLOOKUP(D52,[1]Query1!$B:$I,7,0)</f>
        <v>0</v>
      </c>
      <c r="N52" s="9">
        <f>VLOOKUP(D52,[1]Query1!$B:$I,8,0)</f>
        <v>1</v>
      </c>
    </row>
    <row r="53" spans="1:14" s="9" customFormat="1" x14ac:dyDescent="0.35">
      <c r="A53" s="8" t="s">
        <v>116</v>
      </c>
      <c r="B53" s="8">
        <v>1907</v>
      </c>
      <c r="C53" s="8" t="s">
        <v>117</v>
      </c>
      <c r="D53" s="8">
        <v>452525</v>
      </c>
      <c r="E53" s="8" t="s">
        <v>118</v>
      </c>
      <c r="F53" s="8" t="s">
        <v>119</v>
      </c>
      <c r="G53" s="8" t="s">
        <v>120</v>
      </c>
      <c r="H53" s="9">
        <f>VLOOKUP(D53,[1]Query1!$B:$I,2,0)</f>
        <v>0</v>
      </c>
      <c r="I53" s="9">
        <f>VLOOKUP(D53,[1]Query1!$B:$I,3,0)</f>
        <v>0</v>
      </c>
      <c r="J53" s="9">
        <f>VLOOKUP(D53,[1]Query1!$B:$I,4,0)</f>
        <v>0</v>
      </c>
      <c r="K53" s="9">
        <f>VLOOKUP(D53,[1]Query1!$B:$I,5,0)</f>
        <v>100</v>
      </c>
      <c r="L53" s="9">
        <f>VLOOKUP(D53,[1]Query1!$B:$I,6,0)</f>
        <v>117</v>
      </c>
      <c r="M53" s="9">
        <f>VLOOKUP(D53,[1]Query1!$B:$I,7,0)</f>
        <v>0</v>
      </c>
      <c r="N53" s="9">
        <f>VLOOKUP(D53,[1]Query1!$B:$I,8,0)</f>
        <v>1</v>
      </c>
    </row>
    <row r="54" spans="1:14" s="9" customFormat="1" ht="26.5" x14ac:dyDescent="0.35">
      <c r="A54" s="8" t="s">
        <v>265</v>
      </c>
      <c r="B54" s="8">
        <v>1910</v>
      </c>
      <c r="C54" s="8" t="s">
        <v>266</v>
      </c>
      <c r="D54" s="8">
        <v>538847</v>
      </c>
      <c r="E54" s="8" t="s">
        <v>267</v>
      </c>
      <c r="F54" s="8" t="s">
        <v>268</v>
      </c>
      <c r="G54" s="8" t="s">
        <v>269</v>
      </c>
      <c r="H54" s="9">
        <f>VLOOKUP(D54,[1]Query1!$B:$I,2,0)</f>
        <v>0</v>
      </c>
      <c r="I54" s="9">
        <f>VLOOKUP(D54,[1]Query1!$B:$I,3,0)</f>
        <v>0</v>
      </c>
      <c r="J54" s="9">
        <f>VLOOKUP(D54,[1]Query1!$B:$I,4,0)</f>
        <v>0</v>
      </c>
      <c r="K54" s="9">
        <f>VLOOKUP(D54,[1]Query1!$B:$I,5,0)</f>
        <v>47</v>
      </c>
      <c r="L54" s="9">
        <f>VLOOKUP(D54,[1]Query1!$B:$I,6,0)</f>
        <v>58</v>
      </c>
      <c r="M54" s="9">
        <f>VLOOKUP(D54,[1]Query1!$B:$I,7,0)</f>
        <v>0</v>
      </c>
      <c r="N54" s="9">
        <f>VLOOKUP(D54,[1]Query1!$B:$I,8,0)</f>
        <v>1</v>
      </c>
    </row>
  </sheetData>
  <autoFilter ref="A1:R1" xr:uid="{6E49D0DC-8104-47DC-8B04-0A2083C004C5}">
    <sortState xmlns:xlrd2="http://schemas.microsoft.com/office/spreadsheetml/2017/richdata2" ref="A2:R54">
      <sortCondition descending="1" ref="M1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4256-0D08-455F-A4BE-4E5DD701336B}">
  <dimension ref="A1:R34"/>
  <sheetViews>
    <sheetView topLeftCell="A10" workbookViewId="0">
      <selection activeCell="A2" sqref="A2:XFD34"/>
    </sheetView>
  </sheetViews>
  <sheetFormatPr defaultRowHeight="14.5" x14ac:dyDescent="0.35"/>
  <cols>
    <col min="1" max="1" width="34.90625" bestFit="1" customWidth="1"/>
    <col min="2" max="2" width="6.54296875" bestFit="1" customWidth="1"/>
    <col min="3" max="3" width="17" bestFit="1" customWidth="1"/>
    <col min="4" max="4" width="7.6328125" bestFit="1" customWidth="1"/>
    <col min="5" max="5" width="14.7265625" bestFit="1" customWidth="1"/>
    <col min="6" max="6" width="22.90625" bestFit="1" customWidth="1"/>
    <col min="7" max="7" width="7.08984375" bestFit="1" customWidth="1"/>
    <col min="8" max="8" width="9.08984375" bestFit="1" customWidth="1"/>
    <col min="9" max="9" width="24.08984375" bestFit="1" customWidth="1"/>
    <col min="10" max="10" width="11.453125" bestFit="1" customWidth="1"/>
    <col min="11" max="12" width="34.90625" bestFit="1" customWidth="1"/>
    <col min="13" max="13" width="6.6328125" bestFit="1" customWidth="1"/>
    <col min="14" max="14" width="8.54296875" bestFit="1" customWidth="1"/>
    <col min="15" max="15" width="13.36328125" bestFit="1" customWidth="1"/>
    <col min="16" max="17" width="17" bestFit="1" customWidth="1"/>
    <col min="18" max="18" width="9.08984375" bestFit="1" customWidth="1"/>
  </cols>
  <sheetData>
    <row r="1" spans="1:18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s="3" customFormat="1" ht="26.5" x14ac:dyDescent="0.35">
      <c r="A2" s="5" t="s">
        <v>35</v>
      </c>
      <c r="B2" s="5">
        <v>2127</v>
      </c>
      <c r="C2" s="5" t="s">
        <v>36</v>
      </c>
      <c r="D2" s="5">
        <v>67539</v>
      </c>
      <c r="E2" s="5" t="s">
        <v>37</v>
      </c>
      <c r="F2" s="5" t="s">
        <v>38</v>
      </c>
      <c r="G2" s="5" t="s">
        <v>39</v>
      </c>
      <c r="H2" s="5" t="s">
        <v>30</v>
      </c>
      <c r="I2" s="5" t="s">
        <v>40</v>
      </c>
      <c r="J2" s="5">
        <v>13995462857</v>
      </c>
      <c r="K2" s="5" t="s">
        <v>41</v>
      </c>
      <c r="L2" s="5" t="s">
        <v>42</v>
      </c>
      <c r="M2" s="5">
        <v>753400</v>
      </c>
      <c r="N2" s="5">
        <v>99999999</v>
      </c>
      <c r="O2" s="4"/>
      <c r="P2" s="5" t="s">
        <v>43</v>
      </c>
      <c r="Q2" s="5" t="s">
        <v>23</v>
      </c>
      <c r="R2" s="5" t="s">
        <v>24</v>
      </c>
    </row>
    <row r="3" spans="1:18" s="3" customFormat="1" ht="26.5" x14ac:dyDescent="0.35">
      <c r="A3" s="5" t="s">
        <v>35</v>
      </c>
      <c r="B3" s="5">
        <v>2127</v>
      </c>
      <c r="C3" s="5" t="s">
        <v>36</v>
      </c>
      <c r="D3" s="5">
        <v>81182</v>
      </c>
      <c r="E3" s="5" t="s">
        <v>68</v>
      </c>
      <c r="F3" s="5" t="s">
        <v>68</v>
      </c>
      <c r="G3" s="5" t="s">
        <v>69</v>
      </c>
      <c r="H3" s="5" t="s">
        <v>30</v>
      </c>
      <c r="I3" s="5" t="s">
        <v>70</v>
      </c>
      <c r="J3" s="5">
        <v>13944761861</v>
      </c>
      <c r="K3" s="5" t="s">
        <v>71</v>
      </c>
      <c r="L3" s="5" t="s">
        <v>72</v>
      </c>
      <c r="M3" s="5">
        <v>133000</v>
      </c>
      <c r="N3" s="5">
        <v>99999999</v>
      </c>
      <c r="O3" s="4"/>
      <c r="P3" s="5" t="s">
        <v>73</v>
      </c>
      <c r="Q3" s="5" t="s">
        <v>23</v>
      </c>
      <c r="R3" s="5" t="s">
        <v>24</v>
      </c>
    </row>
    <row r="4" spans="1:18" s="3" customFormat="1" ht="26.5" x14ac:dyDescent="0.35">
      <c r="A4" s="5" t="s">
        <v>35</v>
      </c>
      <c r="B4" s="5">
        <v>2127</v>
      </c>
      <c r="C4" s="5" t="s">
        <v>36</v>
      </c>
      <c r="D4" s="5">
        <v>1285071</v>
      </c>
      <c r="E4" s="5">
        <v>20241022956155</v>
      </c>
      <c r="F4" s="5" t="s">
        <v>76</v>
      </c>
      <c r="G4" s="5" t="s">
        <v>77</v>
      </c>
      <c r="H4" s="5" t="s">
        <v>30</v>
      </c>
      <c r="I4" s="5" t="s">
        <v>78</v>
      </c>
      <c r="J4" s="5">
        <v>15622208365</v>
      </c>
      <c r="K4" s="5" t="s">
        <v>79</v>
      </c>
      <c r="L4" s="5" t="s">
        <v>80</v>
      </c>
      <c r="M4" s="5">
        <v>511300</v>
      </c>
      <c r="N4" s="5">
        <v>99999999</v>
      </c>
      <c r="O4" s="4"/>
      <c r="P4" s="5" t="s">
        <v>81</v>
      </c>
      <c r="Q4" s="5" t="s">
        <v>23</v>
      </c>
      <c r="R4" s="5" t="s">
        <v>24</v>
      </c>
    </row>
    <row r="5" spans="1:18" s="3" customFormat="1" ht="26.5" x14ac:dyDescent="0.35">
      <c r="A5" s="5" t="s">
        <v>35</v>
      </c>
      <c r="B5" s="5">
        <v>2127</v>
      </c>
      <c r="C5" s="5" t="s">
        <v>36</v>
      </c>
      <c r="D5" s="5">
        <v>124882</v>
      </c>
      <c r="E5" s="5" t="s">
        <v>82</v>
      </c>
      <c r="F5" s="5" t="s">
        <v>82</v>
      </c>
      <c r="G5" s="5" t="s">
        <v>83</v>
      </c>
      <c r="H5" s="5" t="s">
        <v>30</v>
      </c>
      <c r="I5" s="5" t="s">
        <v>84</v>
      </c>
      <c r="J5" s="5">
        <v>15305068570</v>
      </c>
      <c r="K5" s="5" t="s">
        <v>85</v>
      </c>
      <c r="L5" s="5" t="s">
        <v>86</v>
      </c>
      <c r="M5" s="5">
        <v>363000</v>
      </c>
      <c r="N5" s="5">
        <v>99999999</v>
      </c>
      <c r="O5" s="4"/>
      <c r="P5" s="5" t="s">
        <v>87</v>
      </c>
      <c r="Q5" s="5" t="s">
        <v>23</v>
      </c>
      <c r="R5" s="5" t="s">
        <v>24</v>
      </c>
    </row>
    <row r="6" spans="1:18" s="3" customFormat="1" ht="26.5" x14ac:dyDescent="0.35">
      <c r="A6" s="5" t="s">
        <v>35</v>
      </c>
      <c r="B6" s="5">
        <v>2127</v>
      </c>
      <c r="C6" s="5" t="s">
        <v>36</v>
      </c>
      <c r="D6" s="5">
        <v>553764</v>
      </c>
      <c r="E6" s="5">
        <v>20211007646805</v>
      </c>
      <c r="F6" s="5" t="s">
        <v>128</v>
      </c>
      <c r="G6" s="5" t="s">
        <v>129</v>
      </c>
      <c r="H6" s="5" t="s">
        <v>30</v>
      </c>
      <c r="I6" s="5" t="s">
        <v>130</v>
      </c>
      <c r="J6" s="5">
        <v>15940052491</v>
      </c>
      <c r="K6" s="5" t="s">
        <v>131</v>
      </c>
      <c r="L6" s="5" t="s">
        <v>132</v>
      </c>
      <c r="M6" s="5">
        <v>110101</v>
      </c>
      <c r="N6" s="5">
        <v>99999999</v>
      </c>
      <c r="O6" s="4"/>
      <c r="P6" s="5" t="s">
        <v>133</v>
      </c>
      <c r="Q6" s="5" t="s">
        <v>23</v>
      </c>
      <c r="R6" s="5" t="s">
        <v>24</v>
      </c>
    </row>
    <row r="7" spans="1:18" s="3" customFormat="1" ht="26.5" x14ac:dyDescent="0.35">
      <c r="A7" s="5" t="s">
        <v>35</v>
      </c>
      <c r="B7" s="5">
        <v>2127</v>
      </c>
      <c r="C7" s="5" t="s">
        <v>36</v>
      </c>
      <c r="D7" s="5">
        <v>605954</v>
      </c>
      <c r="E7" s="5">
        <v>20220302112874</v>
      </c>
      <c r="F7" s="5" t="s">
        <v>153</v>
      </c>
      <c r="G7" s="5" t="s">
        <v>154</v>
      </c>
      <c r="H7" s="5" t="s">
        <v>30</v>
      </c>
      <c r="I7" s="5" t="s">
        <v>155</v>
      </c>
      <c r="J7" s="5">
        <v>13705400025</v>
      </c>
      <c r="K7" s="5" t="s">
        <v>156</v>
      </c>
      <c r="L7" s="5" t="s">
        <v>157</v>
      </c>
      <c r="M7" s="5">
        <v>266011</v>
      </c>
      <c r="N7" s="5">
        <v>99999999</v>
      </c>
      <c r="O7" s="4"/>
      <c r="P7" s="5" t="s">
        <v>158</v>
      </c>
      <c r="Q7" s="5" t="s">
        <v>135</v>
      </c>
      <c r="R7" s="5" t="s">
        <v>24</v>
      </c>
    </row>
    <row r="8" spans="1:18" s="3" customFormat="1" ht="26.5" x14ac:dyDescent="0.35">
      <c r="A8" s="5" t="s">
        <v>35</v>
      </c>
      <c r="B8" s="5">
        <v>2127</v>
      </c>
      <c r="C8" s="5" t="s">
        <v>36</v>
      </c>
      <c r="D8" s="5">
        <v>86997</v>
      </c>
      <c r="E8" s="5" t="s">
        <v>159</v>
      </c>
      <c r="F8" s="5" t="s">
        <v>160</v>
      </c>
      <c r="G8" s="5" t="s">
        <v>161</v>
      </c>
      <c r="H8" s="5" t="s">
        <v>30</v>
      </c>
      <c r="I8" s="5" t="s">
        <v>162</v>
      </c>
      <c r="J8" s="5">
        <v>13630043201</v>
      </c>
      <c r="K8" s="5" t="s">
        <v>163</v>
      </c>
      <c r="L8" s="5" t="s">
        <v>164</v>
      </c>
      <c r="M8" s="5">
        <v>528000</v>
      </c>
      <c r="N8" s="5">
        <v>99999999</v>
      </c>
      <c r="O8" s="4"/>
      <c r="P8" s="5" t="s">
        <v>165</v>
      </c>
      <c r="Q8" s="5" t="s">
        <v>135</v>
      </c>
      <c r="R8" s="5" t="s">
        <v>24</v>
      </c>
    </row>
    <row r="9" spans="1:18" s="3" customFormat="1" ht="26.5" x14ac:dyDescent="0.35">
      <c r="A9" s="5" t="s">
        <v>35</v>
      </c>
      <c r="B9" s="5">
        <v>2127</v>
      </c>
      <c r="C9" s="5" t="s">
        <v>36</v>
      </c>
      <c r="D9" s="5">
        <v>81182</v>
      </c>
      <c r="E9" s="5" t="s">
        <v>68</v>
      </c>
      <c r="F9" s="5" t="s">
        <v>68</v>
      </c>
      <c r="G9" s="5" t="s">
        <v>69</v>
      </c>
      <c r="H9" s="5" t="s">
        <v>30</v>
      </c>
      <c r="I9" s="5" t="s">
        <v>70</v>
      </c>
      <c r="J9" s="5">
        <v>13944761861</v>
      </c>
      <c r="K9" s="5" t="s">
        <v>71</v>
      </c>
      <c r="L9" s="5" t="s">
        <v>72</v>
      </c>
      <c r="M9" s="5">
        <v>133000</v>
      </c>
      <c r="N9" s="5">
        <v>99999999</v>
      </c>
      <c r="O9" s="4"/>
      <c r="P9" s="5" t="s">
        <v>195</v>
      </c>
      <c r="Q9" s="5" t="s">
        <v>135</v>
      </c>
      <c r="R9" s="5" t="s">
        <v>24</v>
      </c>
    </row>
    <row r="10" spans="1:18" s="3" customFormat="1" ht="26.5" x14ac:dyDescent="0.35">
      <c r="A10" s="5" t="s">
        <v>35</v>
      </c>
      <c r="B10" s="5">
        <v>2127</v>
      </c>
      <c r="C10" s="5" t="s">
        <v>36</v>
      </c>
      <c r="D10" s="5">
        <v>432867</v>
      </c>
      <c r="E10" s="5" t="s">
        <v>196</v>
      </c>
      <c r="F10" s="5" t="s">
        <v>197</v>
      </c>
      <c r="G10" s="5" t="s">
        <v>198</v>
      </c>
      <c r="H10" s="5" t="s">
        <v>30</v>
      </c>
      <c r="I10" s="5" t="s">
        <v>199</v>
      </c>
      <c r="J10" s="5">
        <v>13489216299</v>
      </c>
      <c r="K10" s="5" t="s">
        <v>200</v>
      </c>
      <c r="L10" s="5" t="s">
        <v>201</v>
      </c>
      <c r="M10" s="5">
        <v>362000</v>
      </c>
      <c r="N10" s="5">
        <v>99999999</v>
      </c>
      <c r="O10" s="4"/>
      <c r="P10" s="5" t="s">
        <v>202</v>
      </c>
      <c r="Q10" s="5" t="s">
        <v>135</v>
      </c>
      <c r="R10" s="5" t="s">
        <v>24</v>
      </c>
    </row>
    <row r="11" spans="1:18" s="3" customFormat="1" ht="26.5" x14ac:dyDescent="0.35">
      <c r="A11" s="5" t="s">
        <v>35</v>
      </c>
      <c r="B11" s="5">
        <v>2127</v>
      </c>
      <c r="C11" s="5" t="s">
        <v>36</v>
      </c>
      <c r="D11" s="5">
        <v>432867</v>
      </c>
      <c r="E11" s="5" t="s">
        <v>196</v>
      </c>
      <c r="F11" s="5" t="s">
        <v>197</v>
      </c>
      <c r="G11" s="5" t="s">
        <v>198</v>
      </c>
      <c r="H11" s="5" t="s">
        <v>30</v>
      </c>
      <c r="I11" s="5" t="s">
        <v>199</v>
      </c>
      <c r="J11" s="5">
        <v>13489216299</v>
      </c>
      <c r="K11" s="5" t="s">
        <v>200</v>
      </c>
      <c r="L11" s="5" t="s">
        <v>201</v>
      </c>
      <c r="M11" s="5">
        <v>362000</v>
      </c>
      <c r="N11" s="5">
        <v>99999999</v>
      </c>
      <c r="O11" s="4"/>
      <c r="P11" s="5" t="s">
        <v>204</v>
      </c>
      <c r="Q11" s="5" t="s">
        <v>135</v>
      </c>
      <c r="R11" s="5" t="s">
        <v>24</v>
      </c>
    </row>
    <row r="12" spans="1:18" s="3" customFormat="1" ht="26.5" x14ac:dyDescent="0.35">
      <c r="A12" s="5" t="s">
        <v>35</v>
      </c>
      <c r="B12" s="5">
        <v>2127</v>
      </c>
      <c r="C12" s="5" t="s">
        <v>36</v>
      </c>
      <c r="D12" s="5">
        <v>432867</v>
      </c>
      <c r="E12" s="5" t="s">
        <v>196</v>
      </c>
      <c r="F12" s="5" t="s">
        <v>197</v>
      </c>
      <c r="G12" s="5" t="s">
        <v>198</v>
      </c>
      <c r="H12" s="5" t="s">
        <v>30</v>
      </c>
      <c r="I12" s="5" t="s">
        <v>199</v>
      </c>
      <c r="J12" s="5">
        <v>13489216299</v>
      </c>
      <c r="K12" s="5" t="s">
        <v>200</v>
      </c>
      <c r="L12" s="5" t="s">
        <v>201</v>
      </c>
      <c r="M12" s="5">
        <v>362000</v>
      </c>
      <c r="N12" s="5">
        <v>99999999</v>
      </c>
      <c r="O12" s="4"/>
      <c r="P12" s="5" t="s">
        <v>205</v>
      </c>
      <c r="Q12" s="5" t="s">
        <v>135</v>
      </c>
      <c r="R12" s="5" t="s">
        <v>24</v>
      </c>
    </row>
    <row r="13" spans="1:18" s="3" customFormat="1" ht="26.5" x14ac:dyDescent="0.35">
      <c r="A13" s="5" t="s">
        <v>35</v>
      </c>
      <c r="B13" s="5">
        <v>2127</v>
      </c>
      <c r="C13" s="5" t="s">
        <v>36</v>
      </c>
      <c r="D13" s="5">
        <v>185801</v>
      </c>
      <c r="E13" s="5" t="s">
        <v>206</v>
      </c>
      <c r="F13" s="5" t="s">
        <v>207</v>
      </c>
      <c r="G13" s="5" t="s">
        <v>208</v>
      </c>
      <c r="H13" s="5" t="s">
        <v>30</v>
      </c>
      <c r="I13" s="5" t="s">
        <v>209</v>
      </c>
      <c r="J13" s="5">
        <v>17715159600</v>
      </c>
      <c r="K13" s="5" t="s">
        <v>210</v>
      </c>
      <c r="L13" s="5" t="s">
        <v>211</v>
      </c>
      <c r="M13" s="5">
        <v>215161</v>
      </c>
      <c r="N13" s="5">
        <v>99999999</v>
      </c>
      <c r="O13" s="4"/>
      <c r="P13" s="5" t="s">
        <v>212</v>
      </c>
      <c r="Q13" s="5" t="s">
        <v>135</v>
      </c>
      <c r="R13" s="5" t="s">
        <v>24</v>
      </c>
    </row>
    <row r="14" spans="1:18" s="3" customFormat="1" ht="26.5" x14ac:dyDescent="0.35">
      <c r="A14" s="5" t="s">
        <v>35</v>
      </c>
      <c r="B14" s="5">
        <v>2127</v>
      </c>
      <c r="C14" s="5" t="s">
        <v>36</v>
      </c>
      <c r="D14" s="5">
        <v>106069</v>
      </c>
      <c r="E14" s="5" t="s">
        <v>213</v>
      </c>
      <c r="F14" s="5" t="s">
        <v>213</v>
      </c>
      <c r="G14" s="5" t="s">
        <v>214</v>
      </c>
      <c r="H14" s="5" t="s">
        <v>30</v>
      </c>
      <c r="I14" s="5" t="s">
        <v>215</v>
      </c>
      <c r="J14" s="5">
        <v>17702342864</v>
      </c>
      <c r="K14" s="5" t="s">
        <v>216</v>
      </c>
      <c r="L14" s="5" t="s">
        <v>217</v>
      </c>
      <c r="M14" s="5">
        <v>401147</v>
      </c>
      <c r="N14" s="5">
        <v>99999999</v>
      </c>
      <c r="O14" s="4"/>
      <c r="P14" s="5" t="s">
        <v>218</v>
      </c>
      <c r="Q14" s="5" t="s">
        <v>135</v>
      </c>
      <c r="R14" s="5" t="s">
        <v>24</v>
      </c>
    </row>
    <row r="15" spans="1:18" s="3" customFormat="1" ht="26.5" x14ac:dyDescent="0.35">
      <c r="A15" s="5" t="s">
        <v>35</v>
      </c>
      <c r="B15" s="5">
        <v>2127</v>
      </c>
      <c r="C15" s="5" t="s">
        <v>36</v>
      </c>
      <c r="D15" s="5">
        <v>47899</v>
      </c>
      <c r="E15" s="5" t="s">
        <v>219</v>
      </c>
      <c r="F15" s="5" t="s">
        <v>220</v>
      </c>
      <c r="G15" s="5" t="s">
        <v>221</v>
      </c>
      <c r="H15" s="5" t="s">
        <v>30</v>
      </c>
      <c r="I15" s="5" t="s">
        <v>222</v>
      </c>
      <c r="J15" s="5">
        <v>13862673165</v>
      </c>
      <c r="K15" s="5" t="s">
        <v>223</v>
      </c>
      <c r="L15" s="5" t="s">
        <v>224</v>
      </c>
      <c r="M15" s="5">
        <v>215337</v>
      </c>
      <c r="N15" s="5">
        <v>99999999</v>
      </c>
      <c r="O15" s="4"/>
      <c r="P15" s="5" t="s">
        <v>225</v>
      </c>
      <c r="Q15" s="5" t="s">
        <v>135</v>
      </c>
      <c r="R15" s="5" t="s">
        <v>24</v>
      </c>
    </row>
    <row r="16" spans="1:18" s="3" customFormat="1" ht="26.5" x14ac:dyDescent="0.35">
      <c r="A16" s="5" t="s">
        <v>35</v>
      </c>
      <c r="B16" s="5">
        <v>2127</v>
      </c>
      <c r="C16" s="5" t="s">
        <v>36</v>
      </c>
      <c r="D16" s="5">
        <v>605954</v>
      </c>
      <c r="E16" s="5">
        <v>20220302112874</v>
      </c>
      <c r="F16" s="5" t="s">
        <v>153</v>
      </c>
      <c r="G16" s="5" t="s">
        <v>154</v>
      </c>
      <c r="H16" s="5" t="s">
        <v>30</v>
      </c>
      <c r="I16" s="5" t="s">
        <v>155</v>
      </c>
      <c r="J16" s="5">
        <v>13705400025</v>
      </c>
      <c r="K16" s="5" t="s">
        <v>156</v>
      </c>
      <c r="L16" s="5" t="s">
        <v>157</v>
      </c>
      <c r="M16" s="5">
        <v>266011</v>
      </c>
      <c r="N16" s="5">
        <v>99999999</v>
      </c>
      <c r="O16" s="4"/>
      <c r="P16" s="5" t="s">
        <v>236</v>
      </c>
      <c r="Q16" s="5" t="s">
        <v>235</v>
      </c>
      <c r="R16" s="5" t="s">
        <v>24</v>
      </c>
    </row>
    <row r="17" spans="1:18" s="3" customFormat="1" ht="26.5" x14ac:dyDescent="0.35">
      <c r="A17" s="5" t="s">
        <v>35</v>
      </c>
      <c r="B17" s="5">
        <v>2127</v>
      </c>
      <c r="C17" s="5" t="s">
        <v>36</v>
      </c>
      <c r="D17" s="5">
        <v>150957</v>
      </c>
      <c r="E17" s="5" t="s">
        <v>282</v>
      </c>
      <c r="F17" s="5" t="s">
        <v>283</v>
      </c>
      <c r="G17" s="5" t="s">
        <v>284</v>
      </c>
      <c r="H17" s="5" t="s">
        <v>30</v>
      </c>
      <c r="I17" s="5" t="s">
        <v>285</v>
      </c>
      <c r="J17" s="5">
        <v>18678626850</v>
      </c>
      <c r="K17" s="5" t="s">
        <v>286</v>
      </c>
      <c r="L17" s="5" t="s">
        <v>287</v>
      </c>
      <c r="M17" s="5">
        <v>257000</v>
      </c>
      <c r="N17" s="5">
        <v>99999999</v>
      </c>
      <c r="O17" s="4"/>
      <c r="P17" s="5" t="s">
        <v>288</v>
      </c>
      <c r="Q17" s="5" t="s">
        <v>235</v>
      </c>
      <c r="R17" s="5" t="s">
        <v>24</v>
      </c>
    </row>
    <row r="18" spans="1:18" s="3" customFormat="1" ht="26.5" x14ac:dyDescent="0.35">
      <c r="A18" s="5" t="s">
        <v>25</v>
      </c>
      <c r="B18" s="5">
        <v>2137</v>
      </c>
      <c r="C18" s="5" t="s">
        <v>26</v>
      </c>
      <c r="D18" s="5">
        <v>64376</v>
      </c>
      <c r="E18" s="5" t="s">
        <v>27</v>
      </c>
      <c r="F18" s="5" t="s">
        <v>28</v>
      </c>
      <c r="G18" s="5" t="s">
        <v>29</v>
      </c>
      <c r="H18" s="5" t="s">
        <v>30</v>
      </c>
      <c r="I18" s="5" t="s">
        <v>31</v>
      </c>
      <c r="J18" s="5">
        <v>13945670062</v>
      </c>
      <c r="K18" s="5" t="s">
        <v>32</v>
      </c>
      <c r="L18" s="5" t="s">
        <v>33</v>
      </c>
      <c r="M18" s="5">
        <v>150028</v>
      </c>
      <c r="N18" s="5">
        <v>99999999</v>
      </c>
      <c r="O18" s="4"/>
      <c r="P18" s="5" t="s">
        <v>34</v>
      </c>
      <c r="Q18" s="5" t="s">
        <v>23</v>
      </c>
      <c r="R18" s="5" t="s">
        <v>24</v>
      </c>
    </row>
    <row r="19" spans="1:18" s="3" customFormat="1" x14ac:dyDescent="0.35">
      <c r="A19" s="5" t="s">
        <v>25</v>
      </c>
      <c r="B19" s="5">
        <v>2137</v>
      </c>
      <c r="C19" s="5" t="s">
        <v>26</v>
      </c>
      <c r="D19" s="5">
        <v>86608</v>
      </c>
      <c r="E19" s="5" t="s">
        <v>44</v>
      </c>
      <c r="F19" s="5" t="s">
        <v>45</v>
      </c>
      <c r="G19" s="5" t="s">
        <v>46</v>
      </c>
      <c r="H19" s="5" t="s">
        <v>30</v>
      </c>
      <c r="I19" s="5" t="s">
        <v>47</v>
      </c>
      <c r="J19" s="5">
        <v>15053635697</v>
      </c>
      <c r="K19" s="5" t="s">
        <v>48</v>
      </c>
      <c r="L19" s="5" t="s">
        <v>49</v>
      </c>
      <c r="M19" s="5">
        <v>262700</v>
      </c>
      <c r="N19" s="5">
        <v>99999999</v>
      </c>
      <c r="O19" s="4"/>
      <c r="P19" s="5" t="s">
        <v>50</v>
      </c>
      <c r="Q19" s="5" t="s">
        <v>23</v>
      </c>
      <c r="R19" s="5" t="s">
        <v>24</v>
      </c>
    </row>
    <row r="20" spans="1:18" s="3" customFormat="1" ht="26.5" x14ac:dyDescent="0.35">
      <c r="A20" s="5" t="s">
        <v>25</v>
      </c>
      <c r="B20" s="5">
        <v>2137</v>
      </c>
      <c r="C20" s="5" t="s">
        <v>26</v>
      </c>
      <c r="D20" s="5">
        <v>497620</v>
      </c>
      <c r="E20" s="5">
        <v>20210306905275</v>
      </c>
      <c r="F20" s="5" t="s">
        <v>51</v>
      </c>
      <c r="G20" s="5" t="s">
        <v>52</v>
      </c>
      <c r="H20" s="5" t="s">
        <v>30</v>
      </c>
      <c r="I20" s="5" t="s">
        <v>53</v>
      </c>
      <c r="J20" s="5">
        <v>18753486364</v>
      </c>
      <c r="K20" s="5" t="s">
        <v>54</v>
      </c>
      <c r="L20" s="5" t="s">
        <v>55</v>
      </c>
      <c r="M20" s="5">
        <v>253000</v>
      </c>
      <c r="N20" s="5">
        <v>99999999</v>
      </c>
      <c r="O20" s="4"/>
      <c r="P20" s="5" t="s">
        <v>56</v>
      </c>
      <c r="Q20" s="5" t="s">
        <v>23</v>
      </c>
      <c r="R20" s="5" t="s">
        <v>24</v>
      </c>
    </row>
    <row r="21" spans="1:18" s="3" customFormat="1" ht="26.5" x14ac:dyDescent="0.35">
      <c r="A21" s="5" t="s">
        <v>25</v>
      </c>
      <c r="B21" s="5">
        <v>2137</v>
      </c>
      <c r="C21" s="5" t="s">
        <v>26</v>
      </c>
      <c r="D21" s="5">
        <v>576721</v>
      </c>
      <c r="E21" s="5">
        <v>20211202556412</v>
      </c>
      <c r="F21" s="5" t="s">
        <v>57</v>
      </c>
      <c r="G21" s="5" t="s">
        <v>58</v>
      </c>
      <c r="H21" s="5" t="s">
        <v>30</v>
      </c>
      <c r="I21" s="5" t="s">
        <v>59</v>
      </c>
      <c r="J21" s="5">
        <v>13947936473</v>
      </c>
      <c r="K21" s="5" t="s">
        <v>60</v>
      </c>
      <c r="L21" s="5" t="s">
        <v>61</v>
      </c>
      <c r="M21" s="5">
        <v>29200</v>
      </c>
      <c r="N21" s="5">
        <v>99999999</v>
      </c>
      <c r="O21" s="4"/>
      <c r="P21" s="5" t="s">
        <v>62</v>
      </c>
      <c r="Q21" s="5" t="s">
        <v>23</v>
      </c>
      <c r="R21" s="5" t="s">
        <v>24</v>
      </c>
    </row>
    <row r="22" spans="1:18" s="3" customFormat="1" ht="26.5" x14ac:dyDescent="0.35">
      <c r="A22" s="5" t="s">
        <v>25</v>
      </c>
      <c r="B22" s="5">
        <v>2137</v>
      </c>
      <c r="C22" s="5" t="s">
        <v>26</v>
      </c>
      <c r="D22" s="5">
        <v>576721</v>
      </c>
      <c r="E22" s="5">
        <v>20211202556412</v>
      </c>
      <c r="F22" s="5" t="s">
        <v>57</v>
      </c>
      <c r="G22" s="5" t="s">
        <v>58</v>
      </c>
      <c r="H22" s="5" t="s">
        <v>30</v>
      </c>
      <c r="I22" s="5" t="s">
        <v>59</v>
      </c>
      <c r="J22" s="5">
        <v>13947936473</v>
      </c>
      <c r="K22" s="5" t="s">
        <v>60</v>
      </c>
      <c r="L22" s="5" t="s">
        <v>61</v>
      </c>
      <c r="M22" s="5">
        <v>29200</v>
      </c>
      <c r="N22" s="5">
        <v>99999999</v>
      </c>
      <c r="O22" s="4"/>
      <c r="P22" s="5" t="s">
        <v>63</v>
      </c>
      <c r="Q22" s="5" t="s">
        <v>23</v>
      </c>
      <c r="R22" s="5" t="s">
        <v>24</v>
      </c>
    </row>
    <row r="23" spans="1:18" s="3" customFormat="1" ht="26.5" x14ac:dyDescent="0.35">
      <c r="A23" s="5" t="s">
        <v>25</v>
      </c>
      <c r="B23" s="5">
        <v>2137</v>
      </c>
      <c r="C23" s="5" t="s">
        <v>26</v>
      </c>
      <c r="D23" s="5">
        <v>305143</v>
      </c>
      <c r="E23" s="5" t="s">
        <v>100</v>
      </c>
      <c r="F23" s="5" t="s">
        <v>100</v>
      </c>
      <c r="G23" s="5" t="s">
        <v>101</v>
      </c>
      <c r="H23" s="5" t="s">
        <v>30</v>
      </c>
      <c r="I23" s="5" t="s">
        <v>102</v>
      </c>
      <c r="J23" s="5">
        <v>18633256469</v>
      </c>
      <c r="K23" s="5" t="s">
        <v>103</v>
      </c>
      <c r="L23" s="5" t="s">
        <v>104</v>
      </c>
      <c r="M23" s="5">
        <v>71000</v>
      </c>
      <c r="N23" s="5">
        <v>99999999</v>
      </c>
      <c r="O23" s="4"/>
      <c r="P23" s="5" t="s">
        <v>105</v>
      </c>
      <c r="Q23" s="5" t="s">
        <v>23</v>
      </c>
      <c r="R23" s="5" t="s">
        <v>24</v>
      </c>
    </row>
    <row r="24" spans="1:18" s="3" customFormat="1" ht="26.5" x14ac:dyDescent="0.35">
      <c r="A24" s="5" t="s">
        <v>25</v>
      </c>
      <c r="B24" s="5">
        <v>2137</v>
      </c>
      <c r="C24" s="5" t="s">
        <v>26</v>
      </c>
      <c r="D24" s="5">
        <v>161206</v>
      </c>
      <c r="E24" s="5" t="s">
        <v>123</v>
      </c>
      <c r="F24" s="5" t="s">
        <v>123</v>
      </c>
      <c r="G24" s="5" t="s">
        <v>124</v>
      </c>
      <c r="H24" s="5" t="s">
        <v>30</v>
      </c>
      <c r="I24" s="5" t="s">
        <v>125</v>
      </c>
      <c r="J24" s="5">
        <v>15984949010</v>
      </c>
      <c r="K24" s="5" t="s">
        <v>126</v>
      </c>
      <c r="L24" s="5" t="s">
        <v>127</v>
      </c>
      <c r="M24" s="5">
        <v>618300</v>
      </c>
      <c r="N24" s="5">
        <v>99999999</v>
      </c>
      <c r="O24" s="4"/>
      <c r="P24" s="5" t="s">
        <v>134</v>
      </c>
      <c r="Q24" s="5" t="s">
        <v>135</v>
      </c>
      <c r="R24" s="5" t="s">
        <v>24</v>
      </c>
    </row>
    <row r="25" spans="1:18" s="3" customFormat="1" ht="26.5" x14ac:dyDescent="0.35">
      <c r="A25" s="5" t="s">
        <v>25</v>
      </c>
      <c r="B25" s="5">
        <v>2137</v>
      </c>
      <c r="C25" s="5" t="s">
        <v>26</v>
      </c>
      <c r="D25" s="5">
        <v>463830</v>
      </c>
      <c r="E25" s="5">
        <v>20200703696828</v>
      </c>
      <c r="F25" s="5" t="s">
        <v>141</v>
      </c>
      <c r="G25" s="5" t="s">
        <v>142</v>
      </c>
      <c r="H25" s="5" t="s">
        <v>30</v>
      </c>
      <c r="I25" s="5" t="s">
        <v>143</v>
      </c>
      <c r="J25" s="5">
        <v>18646567385</v>
      </c>
      <c r="K25" s="5" t="s">
        <v>144</v>
      </c>
      <c r="L25" s="5" t="s">
        <v>145</v>
      </c>
      <c r="M25" s="5">
        <v>150028</v>
      </c>
      <c r="N25" s="5">
        <v>99999999</v>
      </c>
      <c r="O25" s="4"/>
      <c r="P25" s="5" t="s">
        <v>146</v>
      </c>
      <c r="Q25" s="5" t="s">
        <v>135</v>
      </c>
      <c r="R25" s="5" t="s">
        <v>24</v>
      </c>
    </row>
    <row r="26" spans="1:18" s="3" customFormat="1" x14ac:dyDescent="0.35">
      <c r="A26" s="5" t="s">
        <v>25</v>
      </c>
      <c r="B26" s="5">
        <v>2137</v>
      </c>
      <c r="C26" s="5" t="s">
        <v>26</v>
      </c>
      <c r="D26" s="5">
        <v>1156045</v>
      </c>
      <c r="E26" s="5">
        <v>20240531856277</v>
      </c>
      <c r="F26" s="5" t="s">
        <v>147</v>
      </c>
      <c r="G26" s="5" t="s">
        <v>148</v>
      </c>
      <c r="H26" s="5" t="s">
        <v>30</v>
      </c>
      <c r="I26" s="5" t="s">
        <v>149</v>
      </c>
      <c r="J26" s="5">
        <v>18877928073</v>
      </c>
      <c r="K26" s="5" t="s">
        <v>150</v>
      </c>
      <c r="L26" s="5" t="s">
        <v>151</v>
      </c>
      <c r="M26" s="5">
        <v>200000</v>
      </c>
      <c r="N26" s="5">
        <v>99999999</v>
      </c>
      <c r="O26" s="4"/>
      <c r="P26" s="5" t="s">
        <v>152</v>
      </c>
      <c r="Q26" s="5" t="s">
        <v>135</v>
      </c>
      <c r="R26" s="5" t="s">
        <v>24</v>
      </c>
    </row>
    <row r="27" spans="1:18" s="3" customFormat="1" x14ac:dyDescent="0.35">
      <c r="A27" s="5" t="s">
        <v>25</v>
      </c>
      <c r="B27" s="5">
        <v>2137</v>
      </c>
      <c r="C27" s="5" t="s">
        <v>26</v>
      </c>
      <c r="D27" s="5">
        <v>17823</v>
      </c>
      <c r="E27" s="5" t="s">
        <v>166</v>
      </c>
      <c r="F27" s="5" t="s">
        <v>167</v>
      </c>
      <c r="G27" s="5" t="s">
        <v>168</v>
      </c>
      <c r="H27" s="5" t="s">
        <v>30</v>
      </c>
      <c r="I27" s="5" t="s">
        <v>169</v>
      </c>
      <c r="J27" s="5">
        <v>13689285766</v>
      </c>
      <c r="K27" s="5" t="s">
        <v>170</v>
      </c>
      <c r="L27" s="5" t="s">
        <v>171</v>
      </c>
      <c r="M27" s="5">
        <v>710075</v>
      </c>
      <c r="N27" s="5">
        <v>99999999</v>
      </c>
      <c r="O27" s="4"/>
      <c r="P27" s="5" t="s">
        <v>172</v>
      </c>
      <c r="Q27" s="5" t="s">
        <v>135</v>
      </c>
      <c r="R27" s="5" t="s">
        <v>24</v>
      </c>
    </row>
    <row r="28" spans="1:18" s="3" customFormat="1" ht="26.5" x14ac:dyDescent="0.35">
      <c r="A28" s="5" t="s">
        <v>25</v>
      </c>
      <c r="B28" s="5">
        <v>2137</v>
      </c>
      <c r="C28" s="5" t="s">
        <v>26</v>
      </c>
      <c r="D28" s="5">
        <v>433246</v>
      </c>
      <c r="E28" s="5" t="s">
        <v>179</v>
      </c>
      <c r="F28" s="5" t="s">
        <v>179</v>
      </c>
      <c r="G28" s="5" t="s">
        <v>180</v>
      </c>
      <c r="H28" s="5" t="s">
        <v>30</v>
      </c>
      <c r="I28" s="5" t="s">
        <v>181</v>
      </c>
      <c r="J28" s="5">
        <v>18718030887</v>
      </c>
      <c r="K28" s="5" t="s">
        <v>182</v>
      </c>
      <c r="L28" s="5" t="s">
        <v>183</v>
      </c>
      <c r="M28" s="5">
        <v>512325</v>
      </c>
      <c r="N28" s="5">
        <v>99999999</v>
      </c>
      <c r="O28" s="4"/>
      <c r="P28" s="5" t="s">
        <v>184</v>
      </c>
      <c r="Q28" s="5" t="s">
        <v>135</v>
      </c>
      <c r="R28" s="5" t="s">
        <v>24</v>
      </c>
    </row>
    <row r="29" spans="1:18" s="3" customFormat="1" ht="26.5" x14ac:dyDescent="0.35">
      <c r="A29" s="5" t="s">
        <v>25</v>
      </c>
      <c r="B29" s="5">
        <v>2137</v>
      </c>
      <c r="C29" s="5" t="s">
        <v>26</v>
      </c>
      <c r="D29" s="5">
        <v>216504</v>
      </c>
      <c r="E29" s="5" t="s">
        <v>185</v>
      </c>
      <c r="F29" s="5" t="s">
        <v>185</v>
      </c>
      <c r="G29" s="5" t="s">
        <v>186</v>
      </c>
      <c r="H29" s="5" t="s">
        <v>30</v>
      </c>
      <c r="I29" s="5" t="s">
        <v>187</v>
      </c>
      <c r="J29" s="5">
        <v>13580131522</v>
      </c>
      <c r="K29" s="5" t="s">
        <v>188</v>
      </c>
      <c r="L29" s="5" t="s">
        <v>189</v>
      </c>
      <c r="M29" s="5">
        <v>512320</v>
      </c>
      <c r="N29" s="5">
        <v>99999999</v>
      </c>
      <c r="O29" s="4"/>
      <c r="P29" s="5" t="s">
        <v>190</v>
      </c>
      <c r="Q29" s="5" t="s">
        <v>135</v>
      </c>
      <c r="R29" s="5" t="s">
        <v>24</v>
      </c>
    </row>
    <row r="30" spans="1:18" s="3" customFormat="1" ht="26.5" x14ac:dyDescent="0.35">
      <c r="A30" s="5" t="s">
        <v>25</v>
      </c>
      <c r="B30" s="5">
        <v>2137</v>
      </c>
      <c r="C30" s="5" t="s">
        <v>26</v>
      </c>
      <c r="D30" s="5">
        <v>425517</v>
      </c>
      <c r="E30" s="5" t="s">
        <v>270</v>
      </c>
      <c r="F30" s="5" t="s">
        <v>271</v>
      </c>
      <c r="G30" s="5" t="s">
        <v>272</v>
      </c>
      <c r="H30" s="5" t="s">
        <v>30</v>
      </c>
      <c r="I30" s="5" t="s">
        <v>273</v>
      </c>
      <c r="J30" s="5">
        <v>18025431532</v>
      </c>
      <c r="K30" s="5" t="s">
        <v>274</v>
      </c>
      <c r="L30" s="5" t="s">
        <v>275</v>
      </c>
      <c r="M30" s="5">
        <v>518000</v>
      </c>
      <c r="N30" s="5">
        <v>99999999</v>
      </c>
      <c r="O30" s="4"/>
      <c r="P30" s="5" t="s">
        <v>276</v>
      </c>
      <c r="Q30" s="5" t="s">
        <v>235</v>
      </c>
      <c r="R30" s="5" t="s">
        <v>24</v>
      </c>
    </row>
    <row r="31" spans="1:18" s="3" customFormat="1" ht="26.5" x14ac:dyDescent="0.35">
      <c r="A31" s="5" t="s">
        <v>88</v>
      </c>
      <c r="B31" s="5">
        <v>2132</v>
      </c>
      <c r="C31" s="5" t="s">
        <v>89</v>
      </c>
      <c r="D31" s="5">
        <v>350309</v>
      </c>
      <c r="E31" s="5">
        <v>20180119587447</v>
      </c>
      <c r="F31" s="5" t="s">
        <v>90</v>
      </c>
      <c r="G31" s="5" t="s">
        <v>91</v>
      </c>
      <c r="H31" s="5" t="s">
        <v>30</v>
      </c>
      <c r="I31" s="5" t="s">
        <v>92</v>
      </c>
      <c r="J31" s="5">
        <v>18266212506</v>
      </c>
      <c r="K31" s="5" t="s">
        <v>93</v>
      </c>
      <c r="L31" s="5" t="s">
        <v>94</v>
      </c>
      <c r="M31" s="5">
        <v>276800</v>
      </c>
      <c r="N31" s="5">
        <v>99999999</v>
      </c>
      <c r="O31" s="4"/>
      <c r="P31" s="5" t="s">
        <v>95</v>
      </c>
      <c r="Q31" s="5" t="s">
        <v>23</v>
      </c>
      <c r="R31" s="5" t="s">
        <v>24</v>
      </c>
    </row>
    <row r="32" spans="1:18" s="3" customFormat="1" x14ac:dyDescent="0.35">
      <c r="A32" s="5" t="s">
        <v>88</v>
      </c>
      <c r="B32" s="5">
        <v>2132</v>
      </c>
      <c r="C32" s="5" t="s">
        <v>89</v>
      </c>
      <c r="D32" s="5">
        <v>357957</v>
      </c>
      <c r="E32" s="5" t="s">
        <v>173</v>
      </c>
      <c r="F32" s="5" t="s">
        <v>173</v>
      </c>
      <c r="G32" s="5" t="s">
        <v>174</v>
      </c>
      <c r="H32" s="5" t="s">
        <v>30</v>
      </c>
      <c r="I32" s="5" t="s">
        <v>175</v>
      </c>
      <c r="J32" s="5">
        <v>13243161529</v>
      </c>
      <c r="K32" s="5" t="s">
        <v>176</v>
      </c>
      <c r="L32" s="5" t="s">
        <v>177</v>
      </c>
      <c r="M32" s="5">
        <v>450000</v>
      </c>
      <c r="N32" s="5">
        <v>99999999</v>
      </c>
      <c r="O32" s="4"/>
      <c r="P32" s="5" t="s">
        <v>178</v>
      </c>
      <c r="Q32" s="5" t="s">
        <v>135</v>
      </c>
      <c r="R32" s="5" t="s">
        <v>24</v>
      </c>
    </row>
    <row r="33" spans="1:18" s="3" customFormat="1" x14ac:dyDescent="0.35">
      <c r="A33" s="5" t="s">
        <v>88</v>
      </c>
      <c r="B33" s="5">
        <v>2132</v>
      </c>
      <c r="C33" s="5" t="s">
        <v>89</v>
      </c>
      <c r="D33" s="5">
        <v>432867</v>
      </c>
      <c r="E33" s="5" t="s">
        <v>196</v>
      </c>
      <c r="F33" s="5" t="s">
        <v>197</v>
      </c>
      <c r="G33" s="5" t="s">
        <v>198</v>
      </c>
      <c r="H33" s="5" t="s">
        <v>30</v>
      </c>
      <c r="I33" s="5" t="s">
        <v>199</v>
      </c>
      <c r="J33" s="5">
        <v>13489216299</v>
      </c>
      <c r="K33" s="5" t="s">
        <v>200</v>
      </c>
      <c r="L33" s="5" t="s">
        <v>201</v>
      </c>
      <c r="M33" s="5">
        <v>362000</v>
      </c>
      <c r="N33" s="5">
        <v>99999999</v>
      </c>
      <c r="O33" s="4"/>
      <c r="P33" s="5" t="s">
        <v>203</v>
      </c>
      <c r="Q33" s="5" t="s">
        <v>135</v>
      </c>
      <c r="R33" s="5" t="s">
        <v>24</v>
      </c>
    </row>
    <row r="34" spans="1:18" s="3" customFormat="1" x14ac:dyDescent="0.35">
      <c r="A34" s="5" t="s">
        <v>88</v>
      </c>
      <c r="B34" s="5">
        <v>2132</v>
      </c>
      <c r="C34" s="5" t="s">
        <v>89</v>
      </c>
      <c r="D34" s="5">
        <v>435020</v>
      </c>
      <c r="E34" s="5" t="s">
        <v>259</v>
      </c>
      <c r="F34" s="5" t="s">
        <v>260</v>
      </c>
      <c r="G34" s="5" t="s">
        <v>261</v>
      </c>
      <c r="H34" s="5" t="s">
        <v>30</v>
      </c>
      <c r="I34" s="5" t="s">
        <v>262</v>
      </c>
      <c r="J34" s="5">
        <v>13872660209</v>
      </c>
      <c r="K34" s="5">
        <v>123</v>
      </c>
      <c r="L34" s="5" t="s">
        <v>263</v>
      </c>
      <c r="M34" s="5">
        <v>443200</v>
      </c>
      <c r="N34" s="5">
        <v>99999999</v>
      </c>
      <c r="O34" s="4"/>
      <c r="P34" s="5" t="s">
        <v>264</v>
      </c>
      <c r="Q34" s="5" t="s">
        <v>235</v>
      </c>
      <c r="R34" s="5" t="s">
        <v>24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 (28)</vt:lpstr>
      <vt:lpstr>会员兑换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Yang (ext) (DI S CN DM-X TSSH CKM P&amp;T)</cp:lastModifiedBy>
  <dcterms:created xsi:type="dcterms:W3CDTF">2026-01-26T02:58:02Z</dcterms:created>
  <dcterms:modified xsi:type="dcterms:W3CDTF">2026-01-26T05:56:03Z</dcterms:modified>
</cp:coreProperties>
</file>